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. Stakeholder Engagement\2019\Website\WordPress Docs\"/>
    </mc:Choice>
  </mc:AlternateContent>
  <bookViews>
    <workbookView xWindow="0" yWindow="0" windowWidth="20220" windowHeight="7185" tabRatio="835" activeTab="1"/>
  </bookViews>
  <sheets>
    <sheet name="Carrier Status" sheetId="29" r:id="rId1"/>
    <sheet name="Support by State &amp; Holdng CO " sheetId="21" r:id="rId2"/>
  </sheets>
  <definedNames>
    <definedName name="_xlnm._FilterDatabase" localSheetId="0" hidden="1">'Carrier Status'!$A$5:$D$563</definedName>
    <definedName name="_xlnm._FilterDatabase" localSheetId="1" hidden="1">'Support by State &amp; Holdng CO '!$A$5:$AH$563</definedName>
    <definedName name="_xlnm.Print_Titles" localSheetId="0">'Carrier Status'!$A:$D,'Carrier Status'!$1:$5</definedName>
    <definedName name="_xlnm.Print_Titles" localSheetId="1">'Support by State &amp; Holdng CO '!$A:$D,'Support by State &amp; Holdng CO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6" i="21" l="1"/>
  <c r="K566" i="21"/>
  <c r="M566" i="21"/>
  <c r="U566" i="21"/>
  <c r="H563" i="21"/>
  <c r="D294" i="21" l="1"/>
  <c r="D278" i="21"/>
  <c r="D273" i="21"/>
  <c r="D267" i="21"/>
  <c r="D263" i="21"/>
  <c r="D266" i="21"/>
  <c r="D256" i="21"/>
  <c r="D255" i="21"/>
  <c r="D290" i="21"/>
  <c r="D259" i="21"/>
  <c r="D254" i="21" l="1"/>
  <c r="D401" i="21"/>
  <c r="D284" i="21"/>
  <c r="D382" i="21"/>
  <c r="D311" i="21"/>
  <c r="O311" i="21" s="1"/>
  <c r="D342" i="21"/>
  <c r="V342" i="21" s="1"/>
  <c r="D404" i="21"/>
  <c r="W404" i="21" s="1"/>
  <c r="D499" i="21"/>
  <c r="P499" i="21" s="1"/>
  <c r="D538" i="21"/>
  <c r="W538" i="21" s="1"/>
  <c r="D164" i="21"/>
  <c r="D161" i="21"/>
  <c r="D511" i="21"/>
  <c r="D519" i="21"/>
  <c r="D35" i="21"/>
  <c r="D82" i="21"/>
  <c r="D133" i="21"/>
  <c r="D169" i="21"/>
  <c r="D336" i="21"/>
  <c r="D360" i="21"/>
  <c r="D295" i="21"/>
  <c r="V295" i="21" s="1"/>
  <c r="D271" i="21"/>
  <c r="D55" i="21"/>
  <c r="D86" i="21"/>
  <c r="D508" i="21"/>
  <c r="D532" i="21"/>
  <c r="D540" i="21"/>
  <c r="D8" i="21"/>
  <c r="D16" i="21"/>
  <c r="D79" i="21"/>
  <c r="D87" i="21"/>
  <c r="D102" i="21"/>
  <c r="D110" i="21"/>
  <c r="D126" i="21"/>
  <c r="D134" i="21"/>
  <c r="D142" i="21"/>
  <c r="D150" i="21"/>
  <c r="D158" i="21"/>
  <c r="D166" i="21"/>
  <c r="D174" i="21"/>
  <c r="D182" i="21"/>
  <c r="D341" i="21"/>
  <c r="D349" i="21"/>
  <c r="D364" i="21"/>
  <c r="D403" i="21"/>
  <c r="D442" i="21"/>
  <c r="D458" i="21"/>
  <c r="D466" i="21"/>
  <c r="D505" i="21"/>
  <c r="D513" i="21"/>
  <c r="D537" i="21"/>
  <c r="D561" i="21"/>
  <c r="D21" i="21"/>
  <c r="D45" i="21"/>
  <c r="D53" i="21"/>
  <c r="D76" i="21"/>
  <c r="D84" i="21"/>
  <c r="D92" i="21"/>
  <c r="D107" i="21"/>
  <c r="D131" i="21"/>
  <c r="D139" i="21"/>
  <c r="D147" i="21"/>
  <c r="D197" i="21"/>
  <c r="D247" i="21"/>
  <c r="V247" i="21" s="1"/>
  <c r="D274" i="21"/>
  <c r="D291" i="21"/>
  <c r="D277" i="21"/>
  <c r="D276" i="21"/>
  <c r="D300" i="21"/>
  <c r="D324" i="21"/>
  <c r="D351" i="21"/>
  <c r="D374" i="21"/>
  <c r="D420" i="21"/>
  <c r="D467" i="21"/>
  <c r="V467" i="21" s="1"/>
  <c r="D491" i="21"/>
  <c r="O491" i="21" s="1"/>
  <c r="D514" i="21"/>
  <c r="X514" i="21" s="1"/>
  <c r="D530" i="21"/>
  <c r="W530" i="21" s="1"/>
  <c r="D54" i="21"/>
  <c r="D85" i="21"/>
  <c r="D100" i="21"/>
  <c r="D116" i="21"/>
  <c r="D156" i="21"/>
  <c r="D180" i="21"/>
  <c r="D464" i="21"/>
  <c r="D535" i="21"/>
  <c r="D559" i="21"/>
  <c r="D27" i="21"/>
  <c r="D51" i="21"/>
  <c r="D74" i="21"/>
  <c r="D113" i="21"/>
  <c r="D297" i="21"/>
  <c r="D469" i="21"/>
  <c r="D262" i="21"/>
  <c r="D421" i="21"/>
  <c r="D472" i="21"/>
  <c r="D512" i="21"/>
  <c r="D44" i="21"/>
  <c r="D52" i="21"/>
  <c r="D59" i="21"/>
  <c r="D75" i="21"/>
  <c r="D83" i="21"/>
  <c r="D91" i="21"/>
  <c r="D106" i="21"/>
  <c r="D114" i="21"/>
  <c r="D122" i="21"/>
  <c r="D130" i="21"/>
  <c r="D138" i="21"/>
  <c r="D154" i="21"/>
  <c r="D162" i="21"/>
  <c r="D306" i="21"/>
  <c r="D329" i="21"/>
  <c r="D337" i="21"/>
  <c r="D345" i="21"/>
  <c r="D407" i="21"/>
  <c r="D462" i="21"/>
  <c r="D486" i="21"/>
  <c r="D533" i="21"/>
  <c r="D549" i="21"/>
  <c r="D557" i="21"/>
  <c r="D49" i="21"/>
  <c r="D80" i="21"/>
  <c r="D96" i="21"/>
  <c r="D103" i="21"/>
  <c r="D119" i="21"/>
  <c r="D127" i="21"/>
  <c r="D135" i="21"/>
  <c r="D143" i="21"/>
  <c r="D159" i="21"/>
  <c r="D175" i="21"/>
  <c r="D191" i="21"/>
  <c r="D199" i="21"/>
  <c r="D145" i="21"/>
  <c r="G563" i="21"/>
  <c r="D563" i="21"/>
  <c r="W563" i="21" s="1"/>
  <c r="D316" i="21"/>
  <c r="D283" i="21"/>
  <c r="D334" i="21"/>
  <c r="N334" i="21" s="1"/>
  <c r="D412" i="21"/>
  <c r="W412" i="21" s="1"/>
  <c r="D506" i="21"/>
  <c r="D14" i="21"/>
  <c r="D46" i="21"/>
  <c r="D61" i="21"/>
  <c r="D77" i="21"/>
  <c r="D108" i="21"/>
  <c r="D219" i="21"/>
  <c r="D177" i="21"/>
  <c r="D66" i="21"/>
  <c r="D105" i="21"/>
  <c r="D305" i="21"/>
  <c r="D352" i="21"/>
  <c r="D375" i="21"/>
  <c r="D461" i="21"/>
  <c r="D477" i="21"/>
  <c r="D275" i="21"/>
  <c r="D409" i="21"/>
  <c r="D272" i="21"/>
  <c r="D280" i="21"/>
  <c r="D288" i="21"/>
  <c r="D304" i="21"/>
  <c r="D327" i="21"/>
  <c r="D335" i="21"/>
  <c r="D355" i="21"/>
  <c r="D252" i="21"/>
  <c r="D307" i="21"/>
  <c r="O307" i="21" s="1"/>
  <c r="D330" i="21"/>
  <c r="D385" i="21"/>
  <c r="W385" i="21" s="1"/>
  <c r="D439" i="21"/>
  <c r="D463" i="21"/>
  <c r="V463" i="21" s="1"/>
  <c r="D479" i="21"/>
  <c r="V479" i="21" s="1"/>
  <c r="D510" i="21"/>
  <c r="P510" i="21" s="1"/>
  <c r="D518" i="21"/>
  <c r="P518" i="21" s="1"/>
  <c r="D534" i="21"/>
  <c r="V534" i="21" s="1"/>
  <c r="D550" i="21"/>
  <c r="N550" i="21" s="1"/>
  <c r="D558" i="21"/>
  <c r="N558" i="21" s="1"/>
  <c r="D26" i="21"/>
  <c r="D34" i="21"/>
  <c r="D42" i="21"/>
  <c r="D50" i="21"/>
  <c r="D73" i="21"/>
  <c r="D89" i="21"/>
  <c r="D104" i="21"/>
  <c r="D128" i="21"/>
  <c r="D136" i="21"/>
  <c r="D160" i="21"/>
  <c r="D176" i="21"/>
  <c r="D208" i="21"/>
  <c r="D223" i="21"/>
  <c r="D121" i="21"/>
  <c r="D153" i="21"/>
  <c r="D452" i="21"/>
  <c r="D484" i="21"/>
  <c r="D500" i="21"/>
  <c r="D507" i="21"/>
  <c r="D547" i="21"/>
  <c r="D31" i="21"/>
  <c r="D78" i="21"/>
  <c r="D94" i="21"/>
  <c r="D101" i="21"/>
  <c r="D117" i="21"/>
  <c r="D137" i="21"/>
  <c r="D157" i="21"/>
  <c r="D6" i="21"/>
  <c r="V6" i="21" s="1"/>
  <c r="D285" i="21"/>
  <c r="D293" i="21"/>
  <c r="D309" i="21"/>
  <c r="D332" i="21"/>
  <c r="D340" i="21"/>
  <c r="D394" i="21"/>
  <c r="D434" i="21"/>
  <c r="D457" i="21"/>
  <c r="D473" i="21"/>
  <c r="D481" i="21"/>
  <c r="E566" i="21"/>
  <c r="F566" i="21"/>
  <c r="R563" i="21"/>
  <c r="G247" i="21"/>
  <c r="H247" i="21" s="1"/>
  <c r="Y247" i="21" s="1"/>
  <c r="J247" i="21"/>
  <c r="AC563" i="21"/>
  <c r="S563" i="21"/>
  <c r="T563" i="21"/>
  <c r="AD563" i="21"/>
  <c r="Q563" i="21"/>
  <c r="L563" i="21"/>
  <c r="Z563" i="21"/>
  <c r="Y563" i="21"/>
  <c r="AA563" i="21"/>
  <c r="AB563" i="21"/>
  <c r="AF563" i="21"/>
  <c r="AG563" i="21"/>
  <c r="AE563" i="21"/>
  <c r="J563" i="21"/>
  <c r="X271" i="21"/>
  <c r="V273" i="21"/>
  <c r="N256" i="21"/>
  <c r="V267" i="21"/>
  <c r="N420" i="21"/>
  <c r="X506" i="21"/>
  <c r="V290" i="21"/>
  <c r="W290" i="21"/>
  <c r="X290" i="21"/>
  <c r="N290" i="21"/>
  <c r="O290" i="21"/>
  <c r="P290" i="21"/>
  <c r="X255" i="21"/>
  <c r="V255" i="21"/>
  <c r="W255" i="21"/>
  <c r="N255" i="21"/>
  <c r="P255" i="21"/>
  <c r="O255" i="21"/>
  <c r="W266" i="21"/>
  <c r="V266" i="21"/>
  <c r="X266" i="21"/>
  <c r="N266" i="21"/>
  <c r="O266" i="21"/>
  <c r="P266" i="21"/>
  <c r="W263" i="21"/>
  <c r="X263" i="21"/>
  <c r="V263" i="21"/>
  <c r="N263" i="21"/>
  <c r="P263" i="21"/>
  <c r="O263" i="21"/>
  <c r="X278" i="21"/>
  <c r="V278" i="21"/>
  <c r="W278" i="21"/>
  <c r="N278" i="21"/>
  <c r="P278" i="21"/>
  <c r="O278" i="21"/>
  <c r="W294" i="21"/>
  <c r="X294" i="21"/>
  <c r="V294" i="21"/>
  <c r="N294" i="21"/>
  <c r="O294" i="21"/>
  <c r="P294" i="21"/>
  <c r="G409" i="21"/>
  <c r="H409" i="21" s="1"/>
  <c r="Y409" i="21" s="1"/>
  <c r="J409" i="21"/>
  <c r="G264" i="21"/>
  <c r="H264" i="21" s="1"/>
  <c r="D264" i="21" s="1"/>
  <c r="J264" i="21"/>
  <c r="G417" i="21"/>
  <c r="H417" i="21" s="1"/>
  <c r="J417" i="21"/>
  <c r="G253" i="21"/>
  <c r="H253" i="21" s="1"/>
  <c r="J253" i="21"/>
  <c r="G261" i="21"/>
  <c r="H261" i="21" s="1"/>
  <c r="D261" i="21" s="1"/>
  <c r="J261" i="21"/>
  <c r="G276" i="21"/>
  <c r="H276" i="21" s="1"/>
  <c r="J276" i="21"/>
  <c r="G292" i="21"/>
  <c r="H292" i="21" s="1"/>
  <c r="D292" i="21" s="1"/>
  <c r="J292" i="21"/>
  <c r="G308" i="21"/>
  <c r="H308" i="21" s="1"/>
  <c r="D308" i="21" s="1"/>
  <c r="J308" i="21"/>
  <c r="G324" i="21"/>
  <c r="H324" i="21" s="1"/>
  <c r="J324" i="21"/>
  <c r="G339" i="21"/>
  <c r="H339" i="21" s="1"/>
  <c r="D339" i="21" s="1"/>
  <c r="J339" i="21"/>
  <c r="J283" i="21"/>
  <c r="G283" i="21"/>
  <c r="H283" i="21" s="1"/>
  <c r="AB283" i="21" s="1"/>
  <c r="J303" i="21"/>
  <c r="G303" i="21"/>
  <c r="H303" i="21" s="1"/>
  <c r="D303" i="21" s="1"/>
  <c r="J311" i="21"/>
  <c r="G311" i="21"/>
  <c r="H311" i="21" s="1"/>
  <c r="J319" i="21"/>
  <c r="G319" i="21"/>
  <c r="H319" i="21" s="1"/>
  <c r="D319" i="21" s="1"/>
  <c r="J326" i="21"/>
  <c r="G326" i="21"/>
  <c r="H326" i="21" s="1"/>
  <c r="D326" i="21" s="1"/>
  <c r="J334" i="21"/>
  <c r="G334" i="21"/>
  <c r="H334" i="21" s="1"/>
  <c r="J342" i="21"/>
  <c r="G342" i="21"/>
  <c r="H342" i="21" s="1"/>
  <c r="J350" i="21"/>
  <c r="G350" i="21"/>
  <c r="H350" i="21" s="1"/>
  <c r="D350" i="21" s="1"/>
  <c r="J358" i="21"/>
  <c r="G358" i="21"/>
  <c r="H358" i="21" s="1"/>
  <c r="D358" i="21" s="1"/>
  <c r="J365" i="21"/>
  <c r="G365" i="21"/>
  <c r="H365" i="21" s="1"/>
  <c r="D365" i="21" s="1"/>
  <c r="J373" i="21"/>
  <c r="G373" i="21"/>
  <c r="H373" i="21" s="1"/>
  <c r="D373" i="21" s="1"/>
  <c r="J381" i="21"/>
  <c r="G381" i="21"/>
  <c r="H381" i="21" s="1"/>
  <c r="D381" i="21" s="1"/>
  <c r="J389" i="21"/>
  <c r="G389" i="21"/>
  <c r="H389" i="21" s="1"/>
  <c r="D389" i="21" s="1"/>
  <c r="J396" i="21"/>
  <c r="G396" i="21"/>
  <c r="H396" i="21" s="1"/>
  <c r="D396" i="21" s="1"/>
  <c r="J404" i="21"/>
  <c r="G404" i="21"/>
  <c r="H404" i="21" s="1"/>
  <c r="Y404" i="21" s="1"/>
  <c r="J412" i="21"/>
  <c r="G412" i="21"/>
  <c r="H412" i="21" s="1"/>
  <c r="J420" i="21"/>
  <c r="G420" i="21"/>
  <c r="H420" i="21" s="1"/>
  <c r="J428" i="21"/>
  <c r="G428" i="21"/>
  <c r="H428" i="21" s="1"/>
  <c r="D428" i="21" s="1"/>
  <c r="J436" i="21"/>
  <c r="G436" i="21"/>
  <c r="H436" i="21" s="1"/>
  <c r="Z436" i="21" s="1"/>
  <c r="J443" i="21"/>
  <c r="G443" i="21"/>
  <c r="H443" i="21" s="1"/>
  <c r="D443" i="21" s="1"/>
  <c r="J451" i="21"/>
  <c r="G451" i="21"/>
  <c r="H451" i="21" s="1"/>
  <c r="D451" i="21" s="1"/>
  <c r="J459" i="21"/>
  <c r="G459" i="21"/>
  <c r="H459" i="21" s="1"/>
  <c r="D459" i="21" s="1"/>
  <c r="J467" i="21"/>
  <c r="G467" i="21"/>
  <c r="H467" i="21" s="1"/>
  <c r="J475" i="21"/>
  <c r="G475" i="21"/>
  <c r="H475" i="21" s="1"/>
  <c r="D475" i="21" s="1"/>
  <c r="J483" i="21"/>
  <c r="G483" i="21"/>
  <c r="H483" i="21" s="1"/>
  <c r="D483" i="21" s="1"/>
  <c r="J491" i="21"/>
  <c r="G491" i="21"/>
  <c r="H491" i="21" s="1"/>
  <c r="J499" i="21"/>
  <c r="G499" i="21"/>
  <c r="H499" i="21" s="1"/>
  <c r="J506" i="21"/>
  <c r="G506" i="21"/>
  <c r="H506" i="21" s="1"/>
  <c r="J514" i="21"/>
  <c r="G514" i="21"/>
  <c r="H514" i="21" s="1"/>
  <c r="J522" i="21"/>
  <c r="G522" i="21"/>
  <c r="H522" i="21" s="1"/>
  <c r="D522" i="21" s="1"/>
  <c r="J530" i="21"/>
  <c r="G530" i="21"/>
  <c r="H530" i="21" s="1"/>
  <c r="AE530" i="21" s="1"/>
  <c r="J538" i="21"/>
  <c r="G538" i="21"/>
  <c r="H538" i="21" s="1"/>
  <c r="J546" i="21"/>
  <c r="G546" i="21"/>
  <c r="H546" i="21" s="1"/>
  <c r="D546" i="21" s="1"/>
  <c r="J554" i="21"/>
  <c r="G554" i="21"/>
  <c r="H554" i="21" s="1"/>
  <c r="D554" i="21" s="1"/>
  <c r="J562" i="21"/>
  <c r="G562" i="21"/>
  <c r="H562" i="21" s="1"/>
  <c r="G14" i="21"/>
  <c r="H14" i="21" s="1"/>
  <c r="G22" i="21"/>
  <c r="H22" i="21" s="1"/>
  <c r="D22" i="21" s="1"/>
  <c r="G30" i="21"/>
  <c r="H30" i="21" s="1"/>
  <c r="D30" i="21" s="1"/>
  <c r="G38" i="21"/>
  <c r="H38" i="21" s="1"/>
  <c r="D38" i="21" s="1"/>
  <c r="G46" i="21"/>
  <c r="H46" i="21" s="1"/>
  <c r="G54" i="21"/>
  <c r="H54" i="21" s="1"/>
  <c r="G61" i="21"/>
  <c r="H61" i="21" s="1"/>
  <c r="G69" i="21"/>
  <c r="H69" i="21" s="1"/>
  <c r="G77" i="21"/>
  <c r="H77" i="21" s="1"/>
  <c r="G85" i="21"/>
  <c r="H85" i="21" s="1"/>
  <c r="G93" i="21"/>
  <c r="H93" i="21" s="1"/>
  <c r="D93" i="21" s="1"/>
  <c r="G100" i="21"/>
  <c r="H100" i="21" s="1"/>
  <c r="G108" i="21"/>
  <c r="H108" i="21" s="1"/>
  <c r="L108" i="21" s="1"/>
  <c r="G116" i="21"/>
  <c r="H116" i="21" s="1"/>
  <c r="G124" i="21"/>
  <c r="H124" i="21" s="1"/>
  <c r="D124" i="21" s="1"/>
  <c r="G132" i="21"/>
  <c r="H132" i="21" s="1"/>
  <c r="D132" i="21" s="1"/>
  <c r="G140" i="21"/>
  <c r="H140" i="21" s="1"/>
  <c r="D140" i="21" s="1"/>
  <c r="G148" i="21"/>
  <c r="H148" i="21" s="1"/>
  <c r="D148" i="21" s="1"/>
  <c r="G156" i="21"/>
  <c r="H156" i="21" s="1"/>
  <c r="G164" i="21"/>
  <c r="H164" i="21" s="1"/>
  <c r="G172" i="21"/>
  <c r="H172" i="21" s="1"/>
  <c r="G180" i="21"/>
  <c r="H180" i="21" s="1"/>
  <c r="G188" i="21"/>
  <c r="H188" i="21" s="1"/>
  <c r="D188" i="21" s="1"/>
  <c r="G196" i="21"/>
  <c r="H196" i="21" s="1"/>
  <c r="AE196" i="21" s="1"/>
  <c r="G204" i="21"/>
  <c r="H204" i="21" s="1"/>
  <c r="D204" i="21" s="1"/>
  <c r="G212" i="21"/>
  <c r="H212" i="21" s="1"/>
  <c r="D212" i="21" s="1"/>
  <c r="G219" i="21"/>
  <c r="H219" i="21" s="1"/>
  <c r="G227" i="21"/>
  <c r="H227" i="21" s="1"/>
  <c r="D227" i="21" s="1"/>
  <c r="G235" i="21"/>
  <c r="H235" i="21" s="1"/>
  <c r="D235" i="21" s="1"/>
  <c r="G243" i="21"/>
  <c r="H243" i="21" s="1"/>
  <c r="D243" i="21" s="1"/>
  <c r="G141" i="21"/>
  <c r="H141" i="21" s="1"/>
  <c r="D141" i="21" s="1"/>
  <c r="G161" i="21"/>
  <c r="H161" i="21" s="1"/>
  <c r="G177" i="21"/>
  <c r="H177" i="21" s="1"/>
  <c r="G201" i="21"/>
  <c r="H201" i="21" s="1"/>
  <c r="D201" i="21" s="1"/>
  <c r="G220" i="21"/>
  <c r="H220" i="21" s="1"/>
  <c r="D220" i="21" s="1"/>
  <c r="G206" i="21"/>
  <c r="H206" i="21" s="1"/>
  <c r="D206" i="21" s="1"/>
  <c r="G225" i="21"/>
  <c r="H225" i="21" s="1"/>
  <c r="D225" i="21" s="1"/>
  <c r="G437" i="21"/>
  <c r="H437" i="21" s="1"/>
  <c r="AC437" i="21" s="1"/>
  <c r="J437" i="21"/>
  <c r="G444" i="21"/>
  <c r="H444" i="21" s="1"/>
  <c r="D444" i="21" s="1"/>
  <c r="J444" i="21"/>
  <c r="G452" i="21"/>
  <c r="H452" i="21" s="1"/>
  <c r="J452" i="21"/>
  <c r="G460" i="21"/>
  <c r="H460" i="21" s="1"/>
  <c r="D460" i="21" s="1"/>
  <c r="J460" i="21"/>
  <c r="G468" i="21"/>
  <c r="H468" i="21" s="1"/>
  <c r="AF468" i="21" s="1"/>
  <c r="J468" i="21"/>
  <c r="G476" i="21"/>
  <c r="H476" i="21" s="1"/>
  <c r="D476" i="21" s="1"/>
  <c r="J476" i="21"/>
  <c r="G484" i="21"/>
  <c r="H484" i="21" s="1"/>
  <c r="AD484" i="21" s="1"/>
  <c r="J484" i="21"/>
  <c r="G492" i="21"/>
  <c r="H492" i="21" s="1"/>
  <c r="D492" i="21" s="1"/>
  <c r="J492" i="21"/>
  <c r="G500" i="21"/>
  <c r="H500" i="21" s="1"/>
  <c r="AD500" i="21" s="1"/>
  <c r="J500" i="21"/>
  <c r="G507" i="21"/>
  <c r="H507" i="21" s="1"/>
  <c r="J507" i="21"/>
  <c r="G523" i="21"/>
  <c r="H523" i="21" s="1"/>
  <c r="Q523" i="21" s="1"/>
  <c r="J523" i="21"/>
  <c r="G531" i="21"/>
  <c r="H531" i="21" s="1"/>
  <c r="D531" i="21" s="1"/>
  <c r="J531" i="21"/>
  <c r="G539" i="21"/>
  <c r="H539" i="21" s="1"/>
  <c r="D539" i="21" s="1"/>
  <c r="J539" i="21"/>
  <c r="G547" i="21"/>
  <c r="H547" i="21" s="1"/>
  <c r="J547" i="21"/>
  <c r="G555" i="21"/>
  <c r="H555" i="21" s="1"/>
  <c r="S555" i="21" s="1"/>
  <c r="J555" i="21"/>
  <c r="G7" i="21"/>
  <c r="G15" i="21"/>
  <c r="H15" i="21" s="1"/>
  <c r="D15" i="21" s="1"/>
  <c r="G23" i="21"/>
  <c r="H23" i="21" s="1"/>
  <c r="D23" i="21" s="1"/>
  <c r="G31" i="21"/>
  <c r="H31" i="21" s="1"/>
  <c r="G39" i="21"/>
  <c r="H39" i="21" s="1"/>
  <c r="D39" i="21" s="1"/>
  <c r="G47" i="21"/>
  <c r="H47" i="21" s="1"/>
  <c r="AD47" i="21" s="1"/>
  <c r="G62" i="21"/>
  <c r="H62" i="21" s="1"/>
  <c r="D62" i="21" s="1"/>
  <c r="G70" i="21"/>
  <c r="H70" i="21" s="1"/>
  <c r="D70" i="21" s="1"/>
  <c r="G78" i="21"/>
  <c r="H78" i="21" s="1"/>
  <c r="G94" i="21"/>
  <c r="H94" i="21" s="1"/>
  <c r="Y94" i="21" s="1"/>
  <c r="G101" i="21"/>
  <c r="H101" i="21" s="1"/>
  <c r="G109" i="21"/>
  <c r="H109" i="21" s="1"/>
  <c r="D109" i="21" s="1"/>
  <c r="G117" i="21"/>
  <c r="H117" i="21" s="1"/>
  <c r="G129" i="21"/>
  <c r="H129" i="21" s="1"/>
  <c r="D129" i="21" s="1"/>
  <c r="G137" i="21"/>
  <c r="H137" i="21" s="1"/>
  <c r="G157" i="21"/>
  <c r="H157" i="21" s="1"/>
  <c r="Y157" i="21" s="1"/>
  <c r="G181" i="21"/>
  <c r="H181" i="21" s="1"/>
  <c r="D181" i="21" s="1"/>
  <c r="G213" i="21"/>
  <c r="H213" i="21" s="1"/>
  <c r="AA213" i="21" s="1"/>
  <c r="G236" i="21"/>
  <c r="H236" i="21" s="1"/>
  <c r="D236" i="21" s="1"/>
  <c r="G214" i="21"/>
  <c r="H214" i="21" s="1"/>
  <c r="D214" i="21" s="1"/>
  <c r="G281" i="21"/>
  <c r="H281" i="21" s="1"/>
  <c r="D281" i="21" s="1"/>
  <c r="J281" i="21"/>
  <c r="G289" i="21"/>
  <c r="H289" i="21" s="1"/>
  <c r="D289" i="21" s="1"/>
  <c r="J289" i="21"/>
  <c r="G297" i="21"/>
  <c r="H297" i="21" s="1"/>
  <c r="J297" i="21"/>
  <c r="G305" i="21"/>
  <c r="H305" i="21" s="1"/>
  <c r="J305" i="21"/>
  <c r="G313" i="21"/>
  <c r="H313" i="21" s="1"/>
  <c r="D313" i="21" s="1"/>
  <c r="J313" i="21"/>
  <c r="G321" i="21"/>
  <c r="H321" i="21" s="1"/>
  <c r="D321" i="21" s="1"/>
  <c r="J321" i="21"/>
  <c r="G328" i="21"/>
  <c r="H328" i="21" s="1"/>
  <c r="D328" i="21" s="1"/>
  <c r="J328" i="21"/>
  <c r="G336" i="21"/>
  <c r="H336" i="21" s="1"/>
  <c r="J336" i="21"/>
  <c r="G344" i="21"/>
  <c r="H344" i="21" s="1"/>
  <c r="D344" i="21" s="1"/>
  <c r="J344" i="21"/>
  <c r="G352" i="21"/>
  <c r="H352" i="21" s="1"/>
  <c r="J352" i="21"/>
  <c r="G360" i="21"/>
  <c r="H360" i="21" s="1"/>
  <c r="J360" i="21"/>
  <c r="G367" i="21"/>
  <c r="H367" i="21" s="1"/>
  <c r="AE367" i="21" s="1"/>
  <c r="J367" i="21"/>
  <c r="G375" i="21"/>
  <c r="H375" i="21" s="1"/>
  <c r="J375" i="21"/>
  <c r="G383" i="21"/>
  <c r="H383" i="21" s="1"/>
  <c r="D383" i="21" s="1"/>
  <c r="J383" i="21"/>
  <c r="G398" i="21"/>
  <c r="H398" i="21" s="1"/>
  <c r="D398" i="21" s="1"/>
  <c r="J398" i="21"/>
  <c r="G406" i="21"/>
  <c r="H406" i="21" s="1"/>
  <c r="D406" i="21" s="1"/>
  <c r="J406" i="21"/>
  <c r="G414" i="21"/>
  <c r="H414" i="21" s="1"/>
  <c r="L414" i="21" s="1"/>
  <c r="J414" i="21"/>
  <c r="G422" i="21"/>
  <c r="H422" i="21" s="1"/>
  <c r="J422" i="21"/>
  <c r="J430" i="21"/>
  <c r="G430" i="21"/>
  <c r="H430" i="21" s="1"/>
  <c r="D430" i="21" s="1"/>
  <c r="J438" i="21"/>
  <c r="G438" i="21"/>
  <c r="H438" i="21" s="1"/>
  <c r="D438" i="21" s="1"/>
  <c r="J445" i="21"/>
  <c r="G445" i="21"/>
  <c r="H445" i="21" s="1"/>
  <c r="D445" i="21" s="1"/>
  <c r="J453" i="21"/>
  <c r="G453" i="21"/>
  <c r="H453" i="21" s="1"/>
  <c r="J461" i="21"/>
  <c r="G461" i="21"/>
  <c r="H461" i="21" s="1"/>
  <c r="AA461" i="21" s="1"/>
  <c r="J469" i="21"/>
  <c r="G469" i="21"/>
  <c r="H469" i="21" s="1"/>
  <c r="R469" i="21" s="1"/>
  <c r="J477" i="21"/>
  <c r="G477" i="21"/>
  <c r="H477" i="21" s="1"/>
  <c r="AF477" i="21" s="1"/>
  <c r="J485" i="21"/>
  <c r="G485" i="21"/>
  <c r="H485" i="21" s="1"/>
  <c r="D485" i="21" s="1"/>
  <c r="J493" i="21"/>
  <c r="G493" i="21"/>
  <c r="H493" i="21" s="1"/>
  <c r="D493" i="21" s="1"/>
  <c r="G501" i="21"/>
  <c r="H501" i="21" s="1"/>
  <c r="D501" i="21" s="1"/>
  <c r="J501" i="21"/>
  <c r="G508" i="21"/>
  <c r="H508" i="21" s="1"/>
  <c r="J508" i="21"/>
  <c r="G516" i="21"/>
  <c r="H516" i="21" s="1"/>
  <c r="D516" i="21" s="1"/>
  <c r="J516" i="21"/>
  <c r="G524" i="21"/>
  <c r="H524" i="21" s="1"/>
  <c r="D524" i="21" s="1"/>
  <c r="J524" i="21"/>
  <c r="G532" i="21"/>
  <c r="H532" i="21" s="1"/>
  <c r="J532" i="21"/>
  <c r="G540" i="21"/>
  <c r="H540" i="21" s="1"/>
  <c r="J540" i="21"/>
  <c r="G548" i="21"/>
  <c r="H548" i="21" s="1"/>
  <c r="D548" i="21" s="1"/>
  <c r="J548" i="21"/>
  <c r="G556" i="21"/>
  <c r="H556" i="21" s="1"/>
  <c r="D556" i="21" s="1"/>
  <c r="J556" i="21"/>
  <c r="G8" i="21"/>
  <c r="H8" i="21" s="1"/>
  <c r="G16" i="21"/>
  <c r="H16" i="21" s="1"/>
  <c r="G24" i="21"/>
  <c r="H24" i="21" s="1"/>
  <c r="D24" i="21" s="1"/>
  <c r="G32" i="21"/>
  <c r="H32" i="21" s="1"/>
  <c r="G40" i="21"/>
  <c r="H40" i="21" s="1"/>
  <c r="D40" i="21" s="1"/>
  <c r="G48" i="21"/>
  <c r="H48" i="21" s="1"/>
  <c r="D48" i="21" s="1"/>
  <c r="G63" i="21"/>
  <c r="H63" i="21" s="1"/>
  <c r="D63" i="21" s="1"/>
  <c r="G71" i="21"/>
  <c r="H71" i="21" s="1"/>
  <c r="D71" i="21" s="1"/>
  <c r="G79" i="21"/>
  <c r="H79" i="21" s="1"/>
  <c r="AD79" i="21" s="1"/>
  <c r="G87" i="21"/>
  <c r="H87" i="21" s="1"/>
  <c r="G95" i="21"/>
  <c r="H95" i="21" s="1"/>
  <c r="D95" i="21" s="1"/>
  <c r="G102" i="21"/>
  <c r="H102" i="21" s="1"/>
  <c r="G110" i="21"/>
  <c r="H110" i="21" s="1"/>
  <c r="G118" i="21"/>
  <c r="H118" i="21" s="1"/>
  <c r="Z118" i="21" s="1"/>
  <c r="G126" i="21"/>
  <c r="H126" i="21" s="1"/>
  <c r="G134" i="21"/>
  <c r="H134" i="21" s="1"/>
  <c r="G142" i="21"/>
  <c r="H142" i="21" s="1"/>
  <c r="G150" i="21"/>
  <c r="H150" i="21" s="1"/>
  <c r="G158" i="21"/>
  <c r="H158" i="21" s="1"/>
  <c r="AB158" i="21" s="1"/>
  <c r="G166" i="21"/>
  <c r="H166" i="21" s="1"/>
  <c r="G174" i="21"/>
  <c r="H174" i="21" s="1"/>
  <c r="AA174" i="21" s="1"/>
  <c r="G182" i="21"/>
  <c r="H182" i="21" s="1"/>
  <c r="G190" i="21"/>
  <c r="H190" i="21" s="1"/>
  <c r="D190" i="21" s="1"/>
  <c r="G221" i="21"/>
  <c r="H221" i="21" s="1"/>
  <c r="D221" i="21" s="1"/>
  <c r="J310" i="21"/>
  <c r="G310" i="21"/>
  <c r="H310" i="21" s="1"/>
  <c r="D310" i="21" s="1"/>
  <c r="J318" i="21"/>
  <c r="G318" i="21"/>
  <c r="H318" i="21" s="1"/>
  <c r="D318" i="21" s="1"/>
  <c r="J325" i="21"/>
  <c r="G325" i="21"/>
  <c r="H325" i="21" s="1"/>
  <c r="D325" i="21" s="1"/>
  <c r="J333" i="21"/>
  <c r="G333" i="21"/>
  <c r="H333" i="21" s="1"/>
  <c r="D333" i="21" s="1"/>
  <c r="J341" i="21"/>
  <c r="G341" i="21"/>
  <c r="H341" i="21" s="1"/>
  <c r="J349" i="21"/>
  <c r="G349" i="21"/>
  <c r="H349" i="21" s="1"/>
  <c r="J357" i="21"/>
  <c r="G357" i="21"/>
  <c r="H357" i="21" s="1"/>
  <c r="D357" i="21" s="1"/>
  <c r="J364" i="21"/>
  <c r="G364" i="21"/>
  <c r="H364" i="21" s="1"/>
  <c r="J372" i="21"/>
  <c r="G372" i="21"/>
  <c r="H372" i="21" s="1"/>
  <c r="D372" i="21" s="1"/>
  <c r="J380" i="21"/>
  <c r="G380" i="21"/>
  <c r="H380" i="21" s="1"/>
  <c r="D380" i="21" s="1"/>
  <c r="J388" i="21"/>
  <c r="G388" i="21"/>
  <c r="H388" i="21" s="1"/>
  <c r="D388" i="21" s="1"/>
  <c r="J395" i="21"/>
  <c r="G395" i="21"/>
  <c r="H395" i="21" s="1"/>
  <c r="D395" i="21" s="1"/>
  <c r="J403" i="21"/>
  <c r="G403" i="21"/>
  <c r="H403" i="21" s="1"/>
  <c r="J411" i="21"/>
  <c r="G411" i="21"/>
  <c r="H411" i="21" s="1"/>
  <c r="D411" i="21" s="1"/>
  <c r="J419" i="21"/>
  <c r="G419" i="21"/>
  <c r="H419" i="21" s="1"/>
  <c r="D419" i="21" s="1"/>
  <c r="J427" i="21"/>
  <c r="G427" i="21"/>
  <c r="H427" i="21" s="1"/>
  <c r="D427" i="21" s="1"/>
  <c r="J435" i="21"/>
  <c r="G435" i="21"/>
  <c r="H435" i="21" s="1"/>
  <c r="D435" i="21" s="1"/>
  <c r="J442" i="21"/>
  <c r="G442" i="21"/>
  <c r="H442" i="21" s="1"/>
  <c r="J450" i="21"/>
  <c r="G450" i="21"/>
  <c r="H450" i="21" s="1"/>
  <c r="D450" i="21" s="1"/>
  <c r="J458" i="21"/>
  <c r="G458" i="21"/>
  <c r="H458" i="21" s="1"/>
  <c r="J466" i="21"/>
  <c r="G466" i="21"/>
  <c r="H466" i="21" s="1"/>
  <c r="J474" i="21"/>
  <c r="G474" i="21"/>
  <c r="H474" i="21" s="1"/>
  <c r="AF474" i="21" s="1"/>
  <c r="J482" i="21"/>
  <c r="G482" i="21"/>
  <c r="H482" i="21" s="1"/>
  <c r="Y482" i="21" s="1"/>
  <c r="J490" i="21"/>
  <c r="G490" i="21"/>
  <c r="H490" i="21" s="1"/>
  <c r="D490" i="21" s="1"/>
  <c r="J498" i="21"/>
  <c r="G498" i="21"/>
  <c r="H498" i="21" s="1"/>
  <c r="D498" i="21" s="1"/>
  <c r="J505" i="21"/>
  <c r="G505" i="21"/>
  <c r="H505" i="21" s="1"/>
  <c r="J513" i="21"/>
  <c r="G513" i="21"/>
  <c r="H513" i="21" s="1"/>
  <c r="J521" i="21"/>
  <c r="G521" i="21"/>
  <c r="H521" i="21" s="1"/>
  <c r="AD521" i="21" s="1"/>
  <c r="J529" i="21"/>
  <c r="G529" i="21"/>
  <c r="H529" i="21" s="1"/>
  <c r="D529" i="21" s="1"/>
  <c r="J537" i="21"/>
  <c r="G537" i="21"/>
  <c r="H537" i="21" s="1"/>
  <c r="J545" i="21"/>
  <c r="G545" i="21"/>
  <c r="H545" i="21" s="1"/>
  <c r="D545" i="21" s="1"/>
  <c r="J553" i="21"/>
  <c r="G553" i="21"/>
  <c r="H553" i="21" s="1"/>
  <c r="D553" i="21" s="1"/>
  <c r="J561" i="21"/>
  <c r="G561" i="21"/>
  <c r="H561" i="21" s="1"/>
  <c r="G13" i="21"/>
  <c r="H13" i="21" s="1"/>
  <c r="D13" i="21" s="1"/>
  <c r="G21" i="21"/>
  <c r="H21" i="21" s="1"/>
  <c r="G29" i="21"/>
  <c r="H29" i="21" s="1"/>
  <c r="Y29" i="21" s="1"/>
  <c r="G37" i="21"/>
  <c r="H37" i="21" s="1"/>
  <c r="AE37" i="21" s="1"/>
  <c r="G45" i="21"/>
  <c r="H45" i="21" s="1"/>
  <c r="G53" i="21"/>
  <c r="H53" i="21" s="1"/>
  <c r="G60" i="21"/>
  <c r="H60" i="21" s="1"/>
  <c r="S60" i="21" s="1"/>
  <c r="G68" i="21"/>
  <c r="H68" i="21" s="1"/>
  <c r="AE68" i="21" s="1"/>
  <c r="G76" i="21"/>
  <c r="H76" i="21" s="1"/>
  <c r="Y76" i="21" s="1"/>
  <c r="G84" i="21"/>
  <c r="H84" i="21" s="1"/>
  <c r="G92" i="21"/>
  <c r="H92" i="21" s="1"/>
  <c r="G99" i="21"/>
  <c r="H99" i="21" s="1"/>
  <c r="AE99" i="21" s="1"/>
  <c r="G107" i="21"/>
  <c r="H107" i="21" s="1"/>
  <c r="G115" i="21"/>
  <c r="H115" i="21" s="1"/>
  <c r="D115" i="21" s="1"/>
  <c r="G123" i="21"/>
  <c r="H123" i="21" s="1"/>
  <c r="D123" i="21" s="1"/>
  <c r="G131" i="21"/>
  <c r="H131" i="21" s="1"/>
  <c r="G139" i="21"/>
  <c r="H139" i="21" s="1"/>
  <c r="G147" i="21"/>
  <c r="H147" i="21" s="1"/>
  <c r="G155" i="21"/>
  <c r="H155" i="21" s="1"/>
  <c r="D155" i="21" s="1"/>
  <c r="G163" i="21"/>
  <c r="H163" i="21" s="1"/>
  <c r="AF163" i="21" s="1"/>
  <c r="G171" i="21"/>
  <c r="H171" i="21" s="1"/>
  <c r="D171" i="21" s="1"/>
  <c r="G179" i="21"/>
  <c r="H179" i="21" s="1"/>
  <c r="G187" i="21"/>
  <c r="H187" i="21" s="1"/>
  <c r="L187" i="21" s="1"/>
  <c r="G195" i="21"/>
  <c r="H195" i="21" s="1"/>
  <c r="D195" i="21" s="1"/>
  <c r="G203" i="21"/>
  <c r="H203" i="21" s="1"/>
  <c r="AA203" i="21" s="1"/>
  <c r="G211" i="21"/>
  <c r="H211" i="21" s="1"/>
  <c r="D211" i="21" s="1"/>
  <c r="G218" i="21"/>
  <c r="H218" i="21" s="1"/>
  <c r="D218" i="21" s="1"/>
  <c r="G226" i="21"/>
  <c r="H226" i="21" s="1"/>
  <c r="AC226" i="21" s="1"/>
  <c r="G234" i="21"/>
  <c r="H234" i="21" s="1"/>
  <c r="D234" i="21" s="1"/>
  <c r="G242" i="21"/>
  <c r="H242" i="21" s="1"/>
  <c r="D242" i="21" s="1"/>
  <c r="G173" i="21"/>
  <c r="H173" i="21" s="1"/>
  <c r="L173" i="21" s="1"/>
  <c r="G197" i="21"/>
  <c r="H197" i="21" s="1"/>
  <c r="G216" i="21"/>
  <c r="H216" i="21" s="1"/>
  <c r="D216" i="21" s="1"/>
  <c r="G232" i="21"/>
  <c r="H232" i="21" s="1"/>
  <c r="D232" i="21" s="1"/>
  <c r="G202" i="21"/>
  <c r="H202" i="21" s="1"/>
  <c r="D202" i="21" s="1"/>
  <c r="G229" i="21"/>
  <c r="H229" i="21" s="1"/>
  <c r="Q229" i="21" s="1"/>
  <c r="J275" i="21"/>
  <c r="G275" i="21"/>
  <c r="H275" i="21" s="1"/>
  <c r="Y275" i="21" s="1"/>
  <c r="G425" i="21"/>
  <c r="H425" i="21" s="1"/>
  <c r="Y425" i="21" s="1"/>
  <c r="J425" i="21"/>
  <c r="G280" i="21"/>
  <c r="H280" i="21" s="1"/>
  <c r="J280" i="21"/>
  <c r="G296" i="21"/>
  <c r="H296" i="21" s="1"/>
  <c r="J296" i="21"/>
  <c r="V256" i="21"/>
  <c r="W256" i="21"/>
  <c r="G254" i="21"/>
  <c r="H254" i="21" s="1"/>
  <c r="AF254" i="21" s="1"/>
  <c r="J254" i="21"/>
  <c r="J274" i="21"/>
  <c r="G274" i="21"/>
  <c r="H274" i="21" s="1"/>
  <c r="AG274" i="21" s="1"/>
  <c r="W259" i="21"/>
  <c r="X259" i="21"/>
  <c r="V259" i="21"/>
  <c r="N259" i="21"/>
  <c r="O259" i="21"/>
  <c r="P259" i="21"/>
  <c r="G265" i="21"/>
  <c r="H265" i="21" s="1"/>
  <c r="J265" i="21"/>
  <c r="J291" i="21"/>
  <c r="G291" i="21"/>
  <c r="H291" i="21" s="1"/>
  <c r="Q291" i="21" s="1"/>
  <c r="J256" i="21"/>
  <c r="G256" i="21"/>
  <c r="H256" i="21" s="1"/>
  <c r="AD256" i="21" s="1"/>
  <c r="G277" i="21"/>
  <c r="H277" i="21" s="1"/>
  <c r="AC277" i="21" s="1"/>
  <c r="J277" i="21"/>
  <c r="G401" i="21"/>
  <c r="H401" i="21" s="1"/>
  <c r="AC401" i="21" s="1"/>
  <c r="J401" i="21"/>
  <c r="G245" i="21"/>
  <c r="H245" i="21" s="1"/>
  <c r="AC245" i="21" s="1"/>
  <c r="J245" i="21"/>
  <c r="G268" i="21"/>
  <c r="H268" i="21" s="1"/>
  <c r="D268" i="21" s="1"/>
  <c r="J268" i="21"/>
  <c r="G284" i="21"/>
  <c r="H284" i="21" s="1"/>
  <c r="R284" i="21" s="1"/>
  <c r="J284" i="21"/>
  <c r="G300" i="21"/>
  <c r="H300" i="21" s="1"/>
  <c r="J300" i="21"/>
  <c r="G316" i="21"/>
  <c r="H316" i="21" s="1"/>
  <c r="J316" i="21"/>
  <c r="G331" i="21"/>
  <c r="H331" i="21" s="1"/>
  <c r="J331" i="21"/>
  <c r="J263" i="21"/>
  <c r="G263" i="21"/>
  <c r="H263" i="21" s="1"/>
  <c r="AC263" i="21" s="1"/>
  <c r="J259" i="21"/>
  <c r="G259" i="21"/>
  <c r="H259" i="21" s="1"/>
  <c r="AA259" i="21" s="1"/>
  <c r="J279" i="21"/>
  <c r="G279" i="21"/>
  <c r="H279" i="21" s="1"/>
  <c r="D279" i="21" s="1"/>
  <c r="G250" i="21"/>
  <c r="H250" i="21" s="1"/>
  <c r="D250" i="21" s="1"/>
  <c r="J250" i="21"/>
  <c r="J270" i="21"/>
  <c r="G270" i="21"/>
  <c r="H270" i="21" s="1"/>
  <c r="AD270" i="21" s="1"/>
  <c r="J302" i="21"/>
  <c r="G302" i="21"/>
  <c r="H302" i="21" s="1"/>
  <c r="Y302" i="21" s="1"/>
  <c r="G262" i="21"/>
  <c r="H262" i="21" s="1"/>
  <c r="AD262" i="21" s="1"/>
  <c r="J262" i="21"/>
  <c r="J282" i="21"/>
  <c r="G282" i="21"/>
  <c r="H282" i="21" s="1"/>
  <c r="AF282" i="21" s="1"/>
  <c r="G405" i="21"/>
  <c r="H405" i="21" s="1"/>
  <c r="AE405" i="21" s="1"/>
  <c r="J405" i="21"/>
  <c r="G421" i="21"/>
  <c r="H421" i="21" s="1"/>
  <c r="T421" i="21" s="1"/>
  <c r="J421" i="21"/>
  <c r="G347" i="21"/>
  <c r="H347" i="21" s="1"/>
  <c r="D347" i="21" s="1"/>
  <c r="G355" i="21"/>
  <c r="H355" i="21" s="1"/>
  <c r="J355" i="21"/>
  <c r="G370" i="21"/>
  <c r="H370" i="21" s="1"/>
  <c r="AF370" i="21" s="1"/>
  <c r="J370" i="21"/>
  <c r="G378" i="21"/>
  <c r="H378" i="21" s="1"/>
  <c r="D378" i="21" s="1"/>
  <c r="J378" i="21"/>
  <c r="G386" i="21"/>
  <c r="H386" i="21" s="1"/>
  <c r="D386" i="21" s="1"/>
  <c r="J386" i="21"/>
  <c r="G393" i="21"/>
  <c r="H393" i="21" s="1"/>
  <c r="D393" i="21" s="1"/>
  <c r="J393" i="21"/>
  <c r="J267" i="21"/>
  <c r="G267" i="21"/>
  <c r="H267" i="21" s="1"/>
  <c r="Y267" i="21" s="1"/>
  <c r="J294" i="21"/>
  <c r="G294" i="21"/>
  <c r="H294" i="21" s="1"/>
  <c r="AA294" i="21" s="1"/>
  <c r="G515" i="21"/>
  <c r="H515" i="21" s="1"/>
  <c r="Q515" i="21" s="1"/>
  <c r="J515" i="21"/>
  <c r="G55" i="21"/>
  <c r="H55" i="21" s="1"/>
  <c r="AA55" i="21" s="1"/>
  <c r="G86" i="21"/>
  <c r="H86" i="21" s="1"/>
  <c r="AB86" i="21" s="1"/>
  <c r="J290" i="21"/>
  <c r="G290" i="21"/>
  <c r="H290" i="21" s="1"/>
  <c r="AG290" i="21" s="1"/>
  <c r="G246" i="21"/>
  <c r="H246" i="21" s="1"/>
  <c r="J246" i="21"/>
  <c r="J287" i="21"/>
  <c r="G287" i="21"/>
  <c r="H287" i="21" s="1"/>
  <c r="AG287" i="21" s="1"/>
  <c r="G257" i="21"/>
  <c r="H257" i="21" s="1"/>
  <c r="D257" i="21" s="1"/>
  <c r="J257" i="21"/>
  <c r="G327" i="21"/>
  <c r="H327" i="21" s="1"/>
  <c r="AC327" i="21" s="1"/>
  <c r="J327" i="21"/>
  <c r="G335" i="21"/>
  <c r="H335" i="21" s="1"/>
  <c r="J335" i="21"/>
  <c r="J252" i="21"/>
  <c r="G252" i="21"/>
  <c r="H252" i="21" s="1"/>
  <c r="AA252" i="21" s="1"/>
  <c r="J299" i="21"/>
  <c r="G299" i="21"/>
  <c r="H299" i="21" s="1"/>
  <c r="D299" i="21" s="1"/>
  <c r="J315" i="21"/>
  <c r="G315" i="21"/>
  <c r="H315" i="21" s="1"/>
  <c r="J330" i="21"/>
  <c r="G330" i="21"/>
  <c r="H330" i="21" s="1"/>
  <c r="J346" i="21"/>
  <c r="G346" i="21"/>
  <c r="H346" i="21" s="1"/>
  <c r="J362" i="21"/>
  <c r="G362" i="21"/>
  <c r="H362" i="21" s="1"/>
  <c r="D362" i="21" s="1"/>
  <c r="J377" i="21"/>
  <c r="G377" i="21"/>
  <c r="H377" i="21" s="1"/>
  <c r="J392" i="21"/>
  <c r="G392" i="21"/>
  <c r="H392" i="21" s="1"/>
  <c r="D392" i="21" s="1"/>
  <c r="J408" i="21"/>
  <c r="G408" i="21"/>
  <c r="H408" i="21" s="1"/>
  <c r="J424" i="21"/>
  <c r="G424" i="21"/>
  <c r="H424" i="21" s="1"/>
  <c r="D424" i="21" s="1"/>
  <c r="J439" i="21"/>
  <c r="G439" i="21"/>
  <c r="H439" i="21" s="1"/>
  <c r="Y439" i="21" s="1"/>
  <c r="J455" i="21"/>
  <c r="G455" i="21"/>
  <c r="H455" i="21" s="1"/>
  <c r="D455" i="21" s="1"/>
  <c r="J471" i="21"/>
  <c r="G471" i="21"/>
  <c r="H471" i="21" s="1"/>
  <c r="J503" i="21"/>
  <c r="G503" i="21"/>
  <c r="H503" i="21" s="1"/>
  <c r="J510" i="21"/>
  <c r="G510" i="21"/>
  <c r="H510" i="21" s="1"/>
  <c r="AB510" i="21" s="1"/>
  <c r="J518" i="21"/>
  <c r="G518" i="21"/>
  <c r="H518" i="21" s="1"/>
  <c r="AC518" i="21" s="1"/>
  <c r="J526" i="21"/>
  <c r="G526" i="21"/>
  <c r="H526" i="21" s="1"/>
  <c r="Y526" i="21" s="1"/>
  <c r="J534" i="21"/>
  <c r="G534" i="21"/>
  <c r="H534" i="21" s="1"/>
  <c r="T534" i="21" s="1"/>
  <c r="J542" i="21"/>
  <c r="G542" i="21"/>
  <c r="H542" i="21" s="1"/>
  <c r="D542" i="21" s="1"/>
  <c r="J550" i="21"/>
  <c r="G550" i="21"/>
  <c r="H550" i="21" s="1"/>
  <c r="J558" i="21"/>
  <c r="G558" i="21"/>
  <c r="H558" i="21" s="1"/>
  <c r="AG558" i="21" s="1"/>
  <c r="G10" i="21"/>
  <c r="H10" i="21" s="1"/>
  <c r="D10" i="21" s="1"/>
  <c r="G18" i="21"/>
  <c r="H18" i="21" s="1"/>
  <c r="D18" i="21" s="1"/>
  <c r="G26" i="21"/>
  <c r="H26" i="21" s="1"/>
  <c r="G34" i="21"/>
  <c r="H34" i="21" s="1"/>
  <c r="AB34" i="21" s="1"/>
  <c r="G42" i="21"/>
  <c r="H42" i="21" s="1"/>
  <c r="AA42" i="21" s="1"/>
  <c r="G50" i="21"/>
  <c r="H50" i="21" s="1"/>
  <c r="Z50" i="21" s="1"/>
  <c r="G57" i="21"/>
  <c r="H57" i="21" s="1"/>
  <c r="D57" i="21" s="1"/>
  <c r="G65" i="21"/>
  <c r="H65" i="21" s="1"/>
  <c r="AB65" i="21" s="1"/>
  <c r="G73" i="21"/>
  <c r="H73" i="21" s="1"/>
  <c r="G81" i="21"/>
  <c r="H81" i="21" s="1"/>
  <c r="D81" i="21" s="1"/>
  <c r="G89" i="21"/>
  <c r="H89" i="21" s="1"/>
  <c r="G104" i="21"/>
  <c r="H104" i="21" s="1"/>
  <c r="G112" i="21"/>
  <c r="H112" i="21" s="1"/>
  <c r="AF112" i="21" s="1"/>
  <c r="G120" i="21"/>
  <c r="H120" i="21" s="1"/>
  <c r="D120" i="21" s="1"/>
  <c r="G128" i="21"/>
  <c r="H128" i="21" s="1"/>
  <c r="G136" i="21"/>
  <c r="H136" i="21" s="1"/>
  <c r="G144" i="21"/>
  <c r="H144" i="21" s="1"/>
  <c r="Z144" i="21" s="1"/>
  <c r="G152" i="21"/>
  <c r="H152" i="21" s="1"/>
  <c r="D152" i="21" s="1"/>
  <c r="G160" i="21"/>
  <c r="H160" i="21" s="1"/>
  <c r="AA160" i="21" s="1"/>
  <c r="G168" i="21"/>
  <c r="H168" i="21" s="1"/>
  <c r="G176" i="21"/>
  <c r="H176" i="21" s="1"/>
  <c r="AB176" i="21" s="1"/>
  <c r="G184" i="21"/>
  <c r="H184" i="21" s="1"/>
  <c r="D184" i="21" s="1"/>
  <c r="G192" i="21"/>
  <c r="H192" i="21" s="1"/>
  <c r="T192" i="21" s="1"/>
  <c r="G200" i="21"/>
  <c r="H200" i="21" s="1"/>
  <c r="G208" i="21"/>
  <c r="H208" i="21" s="1"/>
  <c r="G215" i="21"/>
  <c r="H215" i="21" s="1"/>
  <c r="D215" i="21" s="1"/>
  <c r="G223" i="21"/>
  <c r="H223" i="21" s="1"/>
  <c r="G231" i="21"/>
  <c r="H231" i="21" s="1"/>
  <c r="G239" i="21"/>
  <c r="H239" i="21" s="1"/>
  <c r="Y239" i="21" s="1"/>
  <c r="G121" i="21"/>
  <c r="H121" i="21" s="1"/>
  <c r="AB121" i="21" s="1"/>
  <c r="G153" i="21"/>
  <c r="H153" i="21" s="1"/>
  <c r="R153" i="21" s="1"/>
  <c r="G165" i="21"/>
  <c r="H165" i="21" s="1"/>
  <c r="D165" i="21" s="1"/>
  <c r="G189" i="21"/>
  <c r="H189" i="21" s="1"/>
  <c r="R189" i="21" s="1"/>
  <c r="G205" i="21"/>
  <c r="H205" i="21" s="1"/>
  <c r="D205" i="21" s="1"/>
  <c r="G240" i="21"/>
  <c r="H240" i="21" s="1"/>
  <c r="D240" i="21" s="1"/>
  <c r="G210" i="21"/>
  <c r="H210" i="21" s="1"/>
  <c r="G237" i="21"/>
  <c r="H237" i="21" s="1"/>
  <c r="D237" i="21" s="1"/>
  <c r="G433" i="21"/>
  <c r="H433" i="21" s="1"/>
  <c r="S433" i="21" s="1"/>
  <c r="J433" i="21"/>
  <c r="G440" i="21"/>
  <c r="H440" i="21" s="1"/>
  <c r="D440" i="21" s="1"/>
  <c r="J440" i="21"/>
  <c r="G448" i="21"/>
  <c r="H448" i="21" s="1"/>
  <c r="R448" i="21" s="1"/>
  <c r="J448" i="21"/>
  <c r="G456" i="21"/>
  <c r="H456" i="21" s="1"/>
  <c r="D456" i="21" s="1"/>
  <c r="J456" i="21"/>
  <c r="G464" i="21"/>
  <c r="H464" i="21" s="1"/>
  <c r="T464" i="21" s="1"/>
  <c r="J464" i="21"/>
  <c r="G480" i="21"/>
  <c r="H480" i="21" s="1"/>
  <c r="D480" i="21" s="1"/>
  <c r="J480" i="21"/>
  <c r="G488" i="21"/>
  <c r="H488" i="21" s="1"/>
  <c r="D488" i="21" s="1"/>
  <c r="J488" i="21"/>
  <c r="G496" i="21"/>
  <c r="H496" i="21" s="1"/>
  <c r="D496" i="21" s="1"/>
  <c r="J496" i="21"/>
  <c r="G504" i="21"/>
  <c r="H504" i="21" s="1"/>
  <c r="D504" i="21" s="1"/>
  <c r="J504" i="21"/>
  <c r="G511" i="21"/>
  <c r="H511" i="21" s="1"/>
  <c r="AB511" i="21" s="1"/>
  <c r="J511" i="21"/>
  <c r="G519" i="21"/>
  <c r="H519" i="21" s="1"/>
  <c r="AD519" i="21" s="1"/>
  <c r="J519" i="21"/>
  <c r="G527" i="21"/>
  <c r="H527" i="21" s="1"/>
  <c r="D527" i="21" s="1"/>
  <c r="J527" i="21"/>
  <c r="G535" i="21"/>
  <c r="H535" i="21" s="1"/>
  <c r="AE535" i="21" s="1"/>
  <c r="J535" i="21"/>
  <c r="G543" i="21"/>
  <c r="H543" i="21" s="1"/>
  <c r="AC543" i="21" s="1"/>
  <c r="J543" i="21"/>
  <c r="G551" i="21"/>
  <c r="H551" i="21" s="1"/>
  <c r="Z551" i="21" s="1"/>
  <c r="J551" i="21"/>
  <c r="G559" i="21"/>
  <c r="H559" i="21" s="1"/>
  <c r="J559" i="21"/>
  <c r="G11" i="21"/>
  <c r="H11" i="21" s="1"/>
  <c r="AC11" i="21" s="1"/>
  <c r="G19" i="21"/>
  <c r="H19" i="21" s="1"/>
  <c r="AE19" i="21" s="1"/>
  <c r="G27" i="21"/>
  <c r="H27" i="21" s="1"/>
  <c r="G35" i="21"/>
  <c r="H35" i="21" s="1"/>
  <c r="G43" i="21"/>
  <c r="H43" i="21" s="1"/>
  <c r="L43" i="21" s="1"/>
  <c r="G51" i="21"/>
  <c r="H51" i="21" s="1"/>
  <c r="G58" i="21"/>
  <c r="H58" i="21" s="1"/>
  <c r="D58" i="21" s="1"/>
  <c r="G66" i="21"/>
  <c r="H66" i="21" s="1"/>
  <c r="G74" i="21"/>
  <c r="H74" i="21" s="1"/>
  <c r="R74" i="21" s="1"/>
  <c r="G82" i="21"/>
  <c r="H82" i="21" s="1"/>
  <c r="G90" i="21"/>
  <c r="H90" i="21" s="1"/>
  <c r="D90" i="21" s="1"/>
  <c r="G97" i="21"/>
  <c r="H97" i="21" s="1"/>
  <c r="Z97" i="21" s="1"/>
  <c r="G105" i="21"/>
  <c r="H105" i="21" s="1"/>
  <c r="Y105" i="21" s="1"/>
  <c r="G113" i="21"/>
  <c r="H113" i="21" s="1"/>
  <c r="AE113" i="21" s="1"/>
  <c r="G125" i="21"/>
  <c r="H125" i="21" s="1"/>
  <c r="D125" i="21" s="1"/>
  <c r="G133" i="21"/>
  <c r="H133" i="21" s="1"/>
  <c r="G149" i="21"/>
  <c r="H149" i="21" s="1"/>
  <c r="S149" i="21" s="1"/>
  <c r="G169" i="21"/>
  <c r="H169" i="21" s="1"/>
  <c r="G193" i="21"/>
  <c r="H193" i="21" s="1"/>
  <c r="G228" i="21"/>
  <c r="H228" i="21" s="1"/>
  <c r="T228" i="21" s="1"/>
  <c r="G198" i="21"/>
  <c r="H198" i="21" s="1"/>
  <c r="Z198" i="21" s="1"/>
  <c r="G233" i="21"/>
  <c r="H233" i="21" s="1"/>
  <c r="D233" i="21" s="1"/>
  <c r="G285" i="21"/>
  <c r="H285" i="21" s="1"/>
  <c r="AB285" i="21" s="1"/>
  <c r="J285" i="21"/>
  <c r="G293" i="21"/>
  <c r="H293" i="21" s="1"/>
  <c r="J293" i="21"/>
  <c r="G301" i="21"/>
  <c r="H301" i="21" s="1"/>
  <c r="D301" i="21" s="1"/>
  <c r="J301" i="21"/>
  <c r="G309" i="21"/>
  <c r="H309" i="21" s="1"/>
  <c r="AA309" i="21" s="1"/>
  <c r="J309" i="21"/>
  <c r="G317" i="21"/>
  <c r="H317" i="21" s="1"/>
  <c r="D317" i="21" s="1"/>
  <c r="J317" i="21"/>
  <c r="G332" i="21"/>
  <c r="H332" i="21" s="1"/>
  <c r="J332" i="21"/>
  <c r="G340" i="21"/>
  <c r="H340" i="21" s="1"/>
  <c r="AC340" i="21" s="1"/>
  <c r="J340" i="21"/>
  <c r="G348" i="21"/>
  <c r="H348" i="21" s="1"/>
  <c r="AD348" i="21" s="1"/>
  <c r="J348" i="21"/>
  <c r="G356" i="21"/>
  <c r="H356" i="21" s="1"/>
  <c r="S356" i="21" s="1"/>
  <c r="J356" i="21"/>
  <c r="G363" i="21"/>
  <c r="H363" i="21" s="1"/>
  <c r="Y363" i="21" s="1"/>
  <c r="J363" i="21"/>
  <c r="G371" i="21"/>
  <c r="H371" i="21" s="1"/>
  <c r="D371" i="21" s="1"/>
  <c r="J371" i="21"/>
  <c r="G379" i="21"/>
  <c r="H379" i="21" s="1"/>
  <c r="AG379" i="21" s="1"/>
  <c r="J379" i="21"/>
  <c r="G387" i="21"/>
  <c r="H387" i="21" s="1"/>
  <c r="Z387" i="21" s="1"/>
  <c r="J387" i="21"/>
  <c r="G394" i="21"/>
  <c r="H394" i="21" s="1"/>
  <c r="J394" i="21"/>
  <c r="G402" i="21"/>
  <c r="H402" i="21" s="1"/>
  <c r="AB402" i="21" s="1"/>
  <c r="J402" i="21"/>
  <c r="G410" i="21"/>
  <c r="H410" i="21" s="1"/>
  <c r="D410" i="21" s="1"/>
  <c r="J410" i="21"/>
  <c r="G418" i="21"/>
  <c r="H418" i="21" s="1"/>
  <c r="AG418" i="21" s="1"/>
  <c r="J418" i="21"/>
  <c r="G426" i="21"/>
  <c r="H426" i="21" s="1"/>
  <c r="Y426" i="21" s="1"/>
  <c r="J426" i="21"/>
  <c r="J434" i="21"/>
  <c r="G434" i="21"/>
  <c r="H434" i="21" s="1"/>
  <c r="AB434" i="21" s="1"/>
  <c r="J441" i="21"/>
  <c r="G441" i="21"/>
  <c r="H441" i="21" s="1"/>
  <c r="D441" i="21" s="1"/>
  <c r="J449" i="21"/>
  <c r="G449" i="21"/>
  <c r="H449" i="21" s="1"/>
  <c r="D449" i="21" s="1"/>
  <c r="G457" i="21"/>
  <c r="H457" i="21" s="1"/>
  <c r="Z457" i="21" s="1"/>
  <c r="J457" i="21"/>
  <c r="J465" i="21"/>
  <c r="G465" i="21"/>
  <c r="H465" i="21" s="1"/>
  <c r="AC465" i="21" s="1"/>
  <c r="J473" i="21"/>
  <c r="G473" i="21"/>
  <c r="H473" i="21" s="1"/>
  <c r="R473" i="21" s="1"/>
  <c r="J481" i="21"/>
  <c r="G481" i="21"/>
  <c r="H481" i="21" s="1"/>
  <c r="AC481" i="21" s="1"/>
  <c r="G489" i="21"/>
  <c r="H489" i="21" s="1"/>
  <c r="AF489" i="21" s="1"/>
  <c r="J489" i="21"/>
  <c r="J497" i="21"/>
  <c r="G497" i="21"/>
  <c r="H497" i="21" s="1"/>
  <c r="AD497" i="21" s="1"/>
  <c r="J512" i="21"/>
  <c r="G512" i="21"/>
  <c r="H512" i="21" s="1"/>
  <c r="J520" i="21"/>
  <c r="G520" i="21"/>
  <c r="H520" i="21" s="1"/>
  <c r="Z520" i="21" s="1"/>
  <c r="J528" i="21"/>
  <c r="G528" i="21"/>
  <c r="H528" i="21" s="1"/>
  <c r="D528" i="21" s="1"/>
  <c r="J536" i="21"/>
  <c r="G536" i="21"/>
  <c r="H536" i="21" s="1"/>
  <c r="AF536" i="21" s="1"/>
  <c r="J544" i="21"/>
  <c r="G544" i="21"/>
  <c r="H544" i="21" s="1"/>
  <c r="D544" i="21" s="1"/>
  <c r="J552" i="21"/>
  <c r="G552" i="21"/>
  <c r="H552" i="21" s="1"/>
  <c r="AB552" i="21" s="1"/>
  <c r="J560" i="21"/>
  <c r="G560" i="21"/>
  <c r="H560" i="21" s="1"/>
  <c r="D560" i="21" s="1"/>
  <c r="G12" i="21"/>
  <c r="H12" i="21" s="1"/>
  <c r="D12" i="21" s="1"/>
  <c r="G20" i="21"/>
  <c r="H20" i="21" s="1"/>
  <c r="G28" i="21"/>
  <c r="H28" i="21" s="1"/>
  <c r="R28" i="21" s="1"/>
  <c r="G36" i="21"/>
  <c r="H36" i="21" s="1"/>
  <c r="D36" i="21" s="1"/>
  <c r="G44" i="21"/>
  <c r="H44" i="21" s="1"/>
  <c r="AA44" i="21" s="1"/>
  <c r="G52" i="21"/>
  <c r="H52" i="21" s="1"/>
  <c r="AD52" i="21" s="1"/>
  <c r="G59" i="21"/>
  <c r="H59" i="21" s="1"/>
  <c r="AF59" i="21" s="1"/>
  <c r="G67" i="21"/>
  <c r="H67" i="21" s="1"/>
  <c r="D67" i="21" s="1"/>
  <c r="G75" i="21"/>
  <c r="H75" i="21" s="1"/>
  <c r="AB75" i="21" s="1"/>
  <c r="G83" i="21"/>
  <c r="H83" i="21" s="1"/>
  <c r="G91" i="21"/>
  <c r="H91" i="21" s="1"/>
  <c r="Q91" i="21" s="1"/>
  <c r="G98" i="21"/>
  <c r="H98" i="21" s="1"/>
  <c r="G106" i="21"/>
  <c r="H106" i="21" s="1"/>
  <c r="G114" i="21"/>
  <c r="H114" i="21" s="1"/>
  <c r="AD114" i="21" s="1"/>
  <c r="G122" i="21"/>
  <c r="H122" i="21" s="1"/>
  <c r="G130" i="21"/>
  <c r="H130" i="21" s="1"/>
  <c r="G138" i="21"/>
  <c r="H138" i="21" s="1"/>
  <c r="S138" i="21" s="1"/>
  <c r="G146" i="21"/>
  <c r="H146" i="21" s="1"/>
  <c r="G154" i="21"/>
  <c r="H154" i="21" s="1"/>
  <c r="AG154" i="21" s="1"/>
  <c r="G162" i="21"/>
  <c r="H162" i="21" s="1"/>
  <c r="G170" i="21"/>
  <c r="H170" i="21" s="1"/>
  <c r="AC170" i="21" s="1"/>
  <c r="G178" i="21"/>
  <c r="H178" i="21" s="1"/>
  <c r="G186" i="21"/>
  <c r="H186" i="21" s="1"/>
  <c r="D186" i="21" s="1"/>
  <c r="G194" i="21"/>
  <c r="H194" i="21" s="1"/>
  <c r="J306" i="21"/>
  <c r="G306" i="21"/>
  <c r="H306" i="21" s="1"/>
  <c r="J314" i="21"/>
  <c r="G314" i="21"/>
  <c r="H314" i="21" s="1"/>
  <c r="D314" i="21" s="1"/>
  <c r="J322" i="21"/>
  <c r="G322" i="21"/>
  <c r="H322" i="21" s="1"/>
  <c r="R322" i="21" s="1"/>
  <c r="J329" i="21"/>
  <c r="G329" i="21"/>
  <c r="H329" i="21" s="1"/>
  <c r="AD329" i="21" s="1"/>
  <c r="J337" i="21"/>
  <c r="G337" i="21"/>
  <c r="H337" i="21" s="1"/>
  <c r="J345" i="21"/>
  <c r="G345" i="21"/>
  <c r="H345" i="21" s="1"/>
  <c r="J353" i="21"/>
  <c r="G353" i="21"/>
  <c r="H353" i="21" s="1"/>
  <c r="Z353" i="21" s="1"/>
  <c r="J361" i="21"/>
  <c r="G361" i="21"/>
  <c r="H361" i="21" s="1"/>
  <c r="J368" i="21"/>
  <c r="G368" i="21"/>
  <c r="H368" i="21" s="1"/>
  <c r="AD368" i="21" s="1"/>
  <c r="J376" i="21"/>
  <c r="G376" i="21"/>
  <c r="H376" i="21" s="1"/>
  <c r="D376" i="21" s="1"/>
  <c r="J384" i="21"/>
  <c r="G384" i="21"/>
  <c r="H384" i="21" s="1"/>
  <c r="D384" i="21" s="1"/>
  <c r="J391" i="21"/>
  <c r="G391" i="21"/>
  <c r="H391" i="21" s="1"/>
  <c r="D391" i="21" s="1"/>
  <c r="J399" i="21"/>
  <c r="G399" i="21"/>
  <c r="H399" i="21" s="1"/>
  <c r="AC399" i="21" s="1"/>
  <c r="J407" i="21"/>
  <c r="G407" i="21"/>
  <c r="H407" i="21" s="1"/>
  <c r="J415" i="21"/>
  <c r="G415" i="21"/>
  <c r="H415" i="21" s="1"/>
  <c r="Z415" i="21" s="1"/>
  <c r="J423" i="21"/>
  <c r="G423" i="21"/>
  <c r="H423" i="21" s="1"/>
  <c r="D423" i="21" s="1"/>
  <c r="J431" i="21"/>
  <c r="G431" i="21"/>
  <c r="H431" i="21" s="1"/>
  <c r="D431" i="21" s="1"/>
  <c r="J446" i="21"/>
  <c r="G446" i="21"/>
  <c r="H446" i="21" s="1"/>
  <c r="AC446" i="21" s="1"/>
  <c r="J454" i="21"/>
  <c r="G454" i="21"/>
  <c r="H454" i="21" s="1"/>
  <c r="J462" i="21"/>
  <c r="G462" i="21"/>
  <c r="H462" i="21" s="1"/>
  <c r="AG462" i="21" s="1"/>
  <c r="J470" i="21"/>
  <c r="G470" i="21"/>
  <c r="H470" i="21" s="1"/>
  <c r="J478" i="21"/>
  <c r="G478" i="21"/>
  <c r="H478" i="21" s="1"/>
  <c r="AF478" i="21" s="1"/>
  <c r="J486" i="21"/>
  <c r="G486" i="21"/>
  <c r="H486" i="21" s="1"/>
  <c r="AE486" i="21" s="1"/>
  <c r="J494" i="21"/>
  <c r="G494" i="21"/>
  <c r="H494" i="21" s="1"/>
  <c r="D494" i="21" s="1"/>
  <c r="J502" i="21"/>
  <c r="G502" i="21"/>
  <c r="H502" i="21" s="1"/>
  <c r="D502" i="21" s="1"/>
  <c r="J509" i="21"/>
  <c r="G509" i="21"/>
  <c r="H509" i="21" s="1"/>
  <c r="AG509" i="21" s="1"/>
  <c r="J517" i="21"/>
  <c r="G517" i="21"/>
  <c r="H517" i="21" s="1"/>
  <c r="D517" i="21" s="1"/>
  <c r="J525" i="21"/>
  <c r="G525" i="21"/>
  <c r="H525" i="21" s="1"/>
  <c r="AG525" i="21" s="1"/>
  <c r="J533" i="21"/>
  <c r="G533" i="21"/>
  <c r="H533" i="21" s="1"/>
  <c r="R533" i="21" s="1"/>
  <c r="J541" i="21"/>
  <c r="G541" i="21"/>
  <c r="H541" i="21" s="1"/>
  <c r="AG541" i="21" s="1"/>
  <c r="J549" i="21"/>
  <c r="G549" i="21"/>
  <c r="H549" i="21" s="1"/>
  <c r="Y549" i="21" s="1"/>
  <c r="J557" i="21"/>
  <c r="G557" i="21"/>
  <c r="H557" i="21" s="1"/>
  <c r="Y557" i="21" s="1"/>
  <c r="G9" i="21"/>
  <c r="H9" i="21" s="1"/>
  <c r="D9" i="21" s="1"/>
  <c r="G17" i="21"/>
  <c r="H17" i="21" s="1"/>
  <c r="D17" i="21" s="1"/>
  <c r="G25" i="21"/>
  <c r="H25" i="21" s="1"/>
  <c r="L25" i="21" s="1"/>
  <c r="G33" i="21"/>
  <c r="H33" i="21" s="1"/>
  <c r="AF33" i="21" s="1"/>
  <c r="G41" i="21"/>
  <c r="H41" i="21" s="1"/>
  <c r="G49" i="21"/>
  <c r="H49" i="21" s="1"/>
  <c r="AC49" i="21" s="1"/>
  <c r="G56" i="21"/>
  <c r="H56" i="21" s="1"/>
  <c r="AB56" i="21" s="1"/>
  <c r="G64" i="21"/>
  <c r="H64" i="21" s="1"/>
  <c r="AF64" i="21" s="1"/>
  <c r="G72" i="21"/>
  <c r="H72" i="21" s="1"/>
  <c r="G80" i="21"/>
  <c r="H80" i="21" s="1"/>
  <c r="AA80" i="21" s="1"/>
  <c r="G88" i="21"/>
  <c r="H88" i="21" s="1"/>
  <c r="D88" i="21" s="1"/>
  <c r="G96" i="21"/>
  <c r="H96" i="21" s="1"/>
  <c r="AC96" i="21" s="1"/>
  <c r="G103" i="21"/>
  <c r="H103" i="21" s="1"/>
  <c r="AG103" i="21" s="1"/>
  <c r="G111" i="21"/>
  <c r="H111" i="21" s="1"/>
  <c r="AA111" i="21" s="1"/>
  <c r="G119" i="21"/>
  <c r="H119" i="21" s="1"/>
  <c r="Y119" i="21" s="1"/>
  <c r="G127" i="21"/>
  <c r="H127" i="21" s="1"/>
  <c r="AE127" i="21" s="1"/>
  <c r="G135" i="21"/>
  <c r="H135" i="21" s="1"/>
  <c r="AB135" i="21" s="1"/>
  <c r="G143" i="21"/>
  <c r="H143" i="21" s="1"/>
  <c r="AF143" i="21" s="1"/>
  <c r="G151" i="21"/>
  <c r="H151" i="21" s="1"/>
  <c r="AA151" i="21" s="1"/>
  <c r="G159" i="21"/>
  <c r="H159" i="21" s="1"/>
  <c r="AE159" i="21" s="1"/>
  <c r="G167" i="21"/>
  <c r="H167" i="21" s="1"/>
  <c r="G175" i="21"/>
  <c r="H175" i="21" s="1"/>
  <c r="AD175" i="21" s="1"/>
  <c r="G183" i="21"/>
  <c r="H183" i="21" s="1"/>
  <c r="AA183" i="21" s="1"/>
  <c r="G191" i="21"/>
  <c r="H191" i="21" s="1"/>
  <c r="AE191" i="21" s="1"/>
  <c r="G199" i="21"/>
  <c r="H199" i="21" s="1"/>
  <c r="Y199" i="21" s="1"/>
  <c r="G207" i="21"/>
  <c r="H207" i="21" s="1"/>
  <c r="AD207" i="21" s="1"/>
  <c r="G222" i="21"/>
  <c r="H222" i="21" s="1"/>
  <c r="D222" i="21" s="1"/>
  <c r="G230" i="21"/>
  <c r="H230" i="21" s="1"/>
  <c r="G238" i="21"/>
  <c r="H238" i="21" s="1"/>
  <c r="Z238" i="21" s="1"/>
  <c r="G145" i="21"/>
  <c r="H145" i="21" s="1"/>
  <c r="G185" i="21"/>
  <c r="H185" i="21" s="1"/>
  <c r="AE185" i="21" s="1"/>
  <c r="G209" i="21"/>
  <c r="H209" i="21" s="1"/>
  <c r="G224" i="21"/>
  <c r="H224" i="21" s="1"/>
  <c r="AE224" i="21" s="1"/>
  <c r="G244" i="21"/>
  <c r="H244" i="21" s="1"/>
  <c r="D244" i="21" s="1"/>
  <c r="G217" i="21"/>
  <c r="H217" i="21" s="1"/>
  <c r="AF217" i="21" s="1"/>
  <c r="G241" i="21"/>
  <c r="H241" i="21" s="1"/>
  <c r="O342" i="21"/>
  <c r="J255" i="21"/>
  <c r="G255" i="21"/>
  <c r="H255" i="21" s="1"/>
  <c r="Z255" i="21" s="1"/>
  <c r="J266" i="21"/>
  <c r="G266" i="21"/>
  <c r="H266" i="21" s="1"/>
  <c r="G249" i="21"/>
  <c r="H249" i="21" s="1"/>
  <c r="J249" i="21"/>
  <c r="G272" i="21"/>
  <c r="H272" i="21" s="1"/>
  <c r="J272" i="21"/>
  <c r="G288" i="21"/>
  <c r="H288" i="21" s="1"/>
  <c r="AG288" i="21" s="1"/>
  <c r="J288" i="21"/>
  <c r="G304" i="21"/>
  <c r="H304" i="21" s="1"/>
  <c r="J304" i="21"/>
  <c r="G312" i="21"/>
  <c r="H312" i="21" s="1"/>
  <c r="D312" i="21" s="1"/>
  <c r="J312" i="21"/>
  <c r="G320" i="21"/>
  <c r="H320" i="21" s="1"/>
  <c r="D320" i="21" s="1"/>
  <c r="J320" i="21"/>
  <c r="G343" i="21"/>
  <c r="H343" i="21" s="1"/>
  <c r="D343" i="21" s="1"/>
  <c r="J343" i="21"/>
  <c r="G273" i="21"/>
  <c r="H273" i="21" s="1"/>
  <c r="Z273" i="21" s="1"/>
  <c r="J273" i="21"/>
  <c r="J307" i="21"/>
  <c r="G307" i="21"/>
  <c r="H307" i="21" s="1"/>
  <c r="AB307" i="21" s="1"/>
  <c r="J323" i="21"/>
  <c r="G323" i="21"/>
  <c r="H323" i="21" s="1"/>
  <c r="D323" i="21" s="1"/>
  <c r="J338" i="21"/>
  <c r="G338" i="21"/>
  <c r="H338" i="21" s="1"/>
  <c r="D338" i="21" s="1"/>
  <c r="J354" i="21"/>
  <c r="G354" i="21"/>
  <c r="H354" i="21" s="1"/>
  <c r="D354" i="21" s="1"/>
  <c r="J369" i="21"/>
  <c r="G369" i="21"/>
  <c r="H369" i="21" s="1"/>
  <c r="D369" i="21" s="1"/>
  <c r="J385" i="21"/>
  <c r="G385" i="21"/>
  <c r="H385" i="21" s="1"/>
  <c r="Y385" i="21" s="1"/>
  <c r="J400" i="21"/>
  <c r="G400" i="21"/>
  <c r="H400" i="21" s="1"/>
  <c r="D400" i="21" s="1"/>
  <c r="J416" i="21"/>
  <c r="G416" i="21"/>
  <c r="H416" i="21" s="1"/>
  <c r="D416" i="21" s="1"/>
  <c r="J432" i="21"/>
  <c r="G432" i="21"/>
  <c r="H432" i="21" s="1"/>
  <c r="D432" i="21" s="1"/>
  <c r="J447" i="21"/>
  <c r="G447" i="21"/>
  <c r="H447" i="21" s="1"/>
  <c r="D447" i="21" s="1"/>
  <c r="J463" i="21"/>
  <c r="G463" i="21"/>
  <c r="H463" i="21" s="1"/>
  <c r="AG463" i="21" s="1"/>
  <c r="J479" i="21"/>
  <c r="G479" i="21"/>
  <c r="H479" i="21" s="1"/>
  <c r="AC479" i="21" s="1"/>
  <c r="J487" i="21"/>
  <c r="G487" i="21"/>
  <c r="H487" i="21" s="1"/>
  <c r="J495" i="21"/>
  <c r="G495" i="21"/>
  <c r="H495" i="21" s="1"/>
  <c r="D495" i="21" s="1"/>
  <c r="W267" i="21"/>
  <c r="X267" i="21"/>
  <c r="N267" i="21"/>
  <c r="O267" i="21"/>
  <c r="P267" i="21"/>
  <c r="J248" i="21"/>
  <c r="G248" i="21"/>
  <c r="H248" i="21" s="1"/>
  <c r="D248" i="21" s="1"/>
  <c r="G269" i="21"/>
  <c r="H269" i="21" s="1"/>
  <c r="D269" i="21" s="1"/>
  <c r="J269" i="21"/>
  <c r="J295" i="21"/>
  <c r="G295" i="21"/>
  <c r="H295" i="21" s="1"/>
  <c r="AE295" i="21" s="1"/>
  <c r="J347" i="21"/>
  <c r="J260" i="21"/>
  <c r="G260" i="21"/>
  <c r="H260" i="21" s="1"/>
  <c r="D260" i="21" s="1"/>
  <c r="J286" i="21"/>
  <c r="G286" i="21"/>
  <c r="H286" i="21" s="1"/>
  <c r="D286" i="21" s="1"/>
  <c r="J251" i="21"/>
  <c r="G251" i="21"/>
  <c r="H251" i="21" s="1"/>
  <c r="D251" i="21" s="1"/>
  <c r="J271" i="21"/>
  <c r="G271" i="21"/>
  <c r="H271" i="21" s="1"/>
  <c r="AA271" i="21" s="1"/>
  <c r="J298" i="21"/>
  <c r="G298" i="21"/>
  <c r="H298" i="21" s="1"/>
  <c r="D298" i="21" s="1"/>
  <c r="G413" i="21"/>
  <c r="H413" i="21" s="1"/>
  <c r="J413" i="21"/>
  <c r="G429" i="21"/>
  <c r="H429" i="21" s="1"/>
  <c r="AB429" i="21" s="1"/>
  <c r="J429" i="21"/>
  <c r="G351" i="21"/>
  <c r="H351" i="21" s="1"/>
  <c r="AG351" i="21" s="1"/>
  <c r="J351" i="21"/>
  <c r="G359" i="21"/>
  <c r="H359" i="21" s="1"/>
  <c r="D359" i="21" s="1"/>
  <c r="J359" i="21"/>
  <c r="G366" i="21"/>
  <c r="H366" i="21" s="1"/>
  <c r="D366" i="21" s="1"/>
  <c r="J366" i="21"/>
  <c r="G374" i="21"/>
  <c r="H374" i="21" s="1"/>
  <c r="Z374" i="21" s="1"/>
  <c r="J374" i="21"/>
  <c r="G382" i="21"/>
  <c r="H382" i="21" s="1"/>
  <c r="AE382" i="21" s="1"/>
  <c r="J382" i="21"/>
  <c r="G390" i="21"/>
  <c r="H390" i="21" s="1"/>
  <c r="D390" i="21" s="1"/>
  <c r="J390" i="21"/>
  <c r="G397" i="21"/>
  <c r="H397" i="21" s="1"/>
  <c r="D397" i="21" s="1"/>
  <c r="J397" i="21"/>
  <c r="G258" i="21"/>
  <c r="H258" i="21" s="1"/>
  <c r="D258" i="21" s="1"/>
  <c r="J258" i="21"/>
  <c r="J278" i="21"/>
  <c r="G278" i="21"/>
  <c r="H278" i="21" s="1"/>
  <c r="AD278" i="21" s="1"/>
  <c r="G472" i="21"/>
  <c r="H472" i="21" s="1"/>
  <c r="AC472" i="21" s="1"/>
  <c r="J472" i="21"/>
  <c r="G6" i="21"/>
  <c r="H6" i="21" s="1"/>
  <c r="J6" i="21"/>
  <c r="J16" i="21"/>
  <c r="J167" i="21"/>
  <c r="J58" i="21"/>
  <c r="J193" i="21"/>
  <c r="J38" i="21"/>
  <c r="J163" i="21"/>
  <c r="J100" i="21"/>
  <c r="J43" i="21"/>
  <c r="J218" i="21"/>
  <c r="J143" i="21"/>
  <c r="J52" i="21"/>
  <c r="J98" i="21"/>
  <c r="J121" i="21"/>
  <c r="J34" i="21"/>
  <c r="J60" i="21"/>
  <c r="J172" i="21"/>
  <c r="J216" i="21"/>
  <c r="J94" i="21"/>
  <c r="J36" i="21"/>
  <c r="J159" i="21"/>
  <c r="J39" i="21"/>
  <c r="J139" i="21"/>
  <c r="J49" i="21"/>
  <c r="J95" i="21"/>
  <c r="J226" i="21"/>
  <c r="J234" i="21"/>
  <c r="J23" i="21"/>
  <c r="J54" i="21"/>
  <c r="J164" i="21"/>
  <c r="J214" i="21"/>
  <c r="J90" i="21"/>
  <c r="J32" i="21"/>
  <c r="J215" i="21"/>
  <c r="J155" i="21"/>
  <c r="J93" i="21"/>
  <c r="J35" i="21"/>
  <c r="J131" i="21"/>
  <c r="J42" i="21"/>
  <c r="J87" i="21"/>
  <c r="J219" i="21"/>
  <c r="J204" i="21"/>
  <c r="J11" i="21"/>
  <c r="J48" i="21"/>
  <c r="J156" i="21"/>
  <c r="J207" i="21"/>
  <c r="J86" i="21"/>
  <c r="J28" i="21"/>
  <c r="J183" i="21"/>
  <c r="J31" i="21"/>
  <c r="J127" i="21"/>
  <c r="J80" i="21"/>
  <c r="J195" i="21"/>
  <c r="J135" i="21"/>
  <c r="J138" i="21"/>
  <c r="J125" i="21"/>
  <c r="J185" i="21"/>
  <c r="J67" i="21"/>
  <c r="J10" i="21"/>
  <c r="J233" i="21"/>
  <c r="J151" i="21"/>
  <c r="J46" i="21"/>
  <c r="J150" i="21"/>
  <c r="J130" i="21"/>
  <c r="J209" i="21"/>
  <c r="J85" i="21"/>
  <c r="J208" i="21"/>
  <c r="J119" i="21"/>
  <c r="J30" i="21"/>
  <c r="J72" i="21"/>
  <c r="J170" i="21"/>
  <c r="J153" i="21"/>
  <c r="J33" i="21"/>
  <c r="J141" i="21"/>
  <c r="J199" i="21"/>
  <c r="J79" i="21"/>
  <c r="J21" i="21"/>
  <c r="J205" i="21"/>
  <c r="J144" i="21"/>
  <c r="J24" i="21"/>
  <c r="J200" i="21"/>
  <c r="J115" i="21"/>
  <c r="J27" i="21"/>
  <c r="J64" i="21"/>
  <c r="J210" i="21"/>
  <c r="J158" i="21"/>
  <c r="J149" i="21"/>
  <c r="J26" i="21"/>
  <c r="J133" i="21"/>
  <c r="J192" i="21"/>
  <c r="J75" i="21"/>
  <c r="J17" i="21"/>
  <c r="J201" i="21"/>
  <c r="J140" i="21"/>
  <c r="J78" i="21"/>
  <c r="J20" i="21"/>
  <c r="J107" i="21"/>
  <c r="J19" i="21"/>
  <c r="J57" i="21"/>
  <c r="J206" i="21"/>
  <c r="J147" i="21"/>
  <c r="J142" i="21"/>
  <c r="J18" i="21"/>
  <c r="J129" i="21"/>
  <c r="J188" i="21"/>
  <c r="J71" i="21"/>
  <c r="J13" i="21"/>
  <c r="J136" i="21"/>
  <c r="J237" i="21"/>
  <c r="J22" i="21"/>
  <c r="J168" i="21"/>
  <c r="J88" i="21"/>
  <c r="J110" i="21"/>
  <c r="J236" i="21"/>
  <c r="J113" i="21"/>
  <c r="J53" i="21"/>
  <c r="J220" i="21"/>
  <c r="J211" i="21"/>
  <c r="J120" i="21"/>
  <c r="J103" i="21"/>
  <c r="J51" i="21"/>
  <c r="J194" i="21"/>
  <c r="J132" i="21"/>
  <c r="J70" i="21"/>
  <c r="J12" i="21"/>
  <c r="J189" i="21"/>
  <c r="J96" i="21"/>
  <c r="J8" i="21"/>
  <c r="J187" i="21"/>
  <c r="J123" i="21"/>
  <c r="J134" i="21"/>
  <c r="J243" i="21"/>
  <c r="J117" i="21"/>
  <c r="J177" i="21"/>
  <c r="J63" i="21"/>
  <c r="J242" i="21"/>
  <c r="J190" i="21"/>
  <c r="J128" i="21"/>
  <c r="J66" i="21"/>
  <c r="J9" i="21"/>
  <c r="J182" i="21"/>
  <c r="J92" i="21"/>
  <c r="J157" i="21"/>
  <c r="J37" i="21"/>
  <c r="J184" i="21"/>
  <c r="J111" i="21"/>
  <c r="J122" i="21"/>
  <c r="J232" i="21"/>
  <c r="J244" i="21"/>
  <c r="J173" i="21"/>
  <c r="J59" i="21"/>
  <c r="J238" i="21"/>
  <c r="J186" i="21"/>
  <c r="J124" i="21"/>
  <c r="J62" i="21"/>
  <c r="J241" i="21"/>
  <c r="J178" i="21"/>
  <c r="J84" i="21"/>
  <c r="J146" i="21"/>
  <c r="J29" i="21"/>
  <c r="J176" i="21"/>
  <c r="J99" i="21"/>
  <c r="J118" i="21"/>
  <c r="J222" i="21"/>
  <c r="J240" i="21"/>
  <c r="J169" i="21"/>
  <c r="J56" i="21"/>
  <c r="J235" i="21"/>
  <c r="J104" i="21"/>
  <c r="J212" i="21"/>
  <c r="J15" i="21"/>
  <c r="J137" i="21"/>
  <c r="J45" i="21"/>
  <c r="J68" i="21"/>
  <c r="J180" i="21"/>
  <c r="J217" i="21"/>
  <c r="J97" i="21"/>
  <c r="J40" i="21"/>
  <c r="J196" i="21"/>
  <c r="J181" i="21"/>
  <c r="J197" i="21"/>
  <c r="J89" i="21"/>
  <c r="J221" i="21"/>
  <c r="J81" i="21"/>
  <c r="J231" i="21"/>
  <c r="J179" i="21"/>
  <c r="J116" i="21"/>
  <c r="J230" i="21"/>
  <c r="J166" i="21"/>
  <c r="J73" i="21"/>
  <c r="J126" i="21"/>
  <c r="J14" i="21"/>
  <c r="J160" i="21"/>
  <c r="J77" i="21"/>
  <c r="J91" i="21"/>
  <c r="J202" i="21"/>
  <c r="J229" i="21"/>
  <c r="J109" i="21"/>
  <c r="J50" i="21"/>
  <c r="J228" i="21"/>
  <c r="J175" i="21"/>
  <c r="J112" i="21"/>
  <c r="J162" i="21"/>
  <c r="J69" i="21"/>
  <c r="J114" i="21"/>
  <c r="J7" i="21"/>
  <c r="J152" i="21"/>
  <c r="J61" i="21"/>
  <c r="J83" i="21"/>
  <c r="J198" i="21"/>
  <c r="J227" i="21"/>
  <c r="J105" i="21"/>
  <c r="J47" i="21"/>
  <c r="J225" i="21"/>
  <c r="J171" i="21"/>
  <c r="J108" i="21"/>
  <c r="J224" i="21"/>
  <c r="J154" i="21"/>
  <c r="J65" i="21"/>
  <c r="J106" i="21"/>
  <c r="J239" i="21"/>
  <c r="J145" i="21"/>
  <c r="J55" i="21"/>
  <c r="J76" i="21"/>
  <c r="J191" i="21"/>
  <c r="J223" i="21"/>
  <c r="J101" i="21"/>
  <c r="J44" i="21"/>
  <c r="J213" i="21"/>
  <c r="J74" i="21"/>
  <c r="J174" i="21"/>
  <c r="J102" i="21"/>
  <c r="J161" i="21"/>
  <c r="J41" i="21"/>
  <c r="J148" i="21"/>
  <c r="J203" i="21"/>
  <c r="J82" i="21"/>
  <c r="J25" i="21"/>
  <c r="J165" i="21"/>
  <c r="W342" i="21" l="1"/>
  <c r="N342" i="21"/>
  <c r="P404" i="21"/>
  <c r="O530" i="21"/>
  <c r="P534" i="21"/>
  <c r="P530" i="21"/>
  <c r="N412" i="21"/>
  <c r="V412" i="21"/>
  <c r="X534" i="21"/>
  <c r="W510" i="21"/>
  <c r="V510" i="21"/>
  <c r="N510" i="21"/>
  <c r="X510" i="21"/>
  <c r="O510" i="21"/>
  <c r="X342" i="21"/>
  <c r="P342" i="21"/>
  <c r="AE247" i="21"/>
  <c r="X404" i="21"/>
  <c r="N534" i="21"/>
  <c r="W534" i="21"/>
  <c r="O534" i="21"/>
  <c r="S247" i="21"/>
  <c r="D348" i="21"/>
  <c r="Q247" i="21"/>
  <c r="AB247" i="21"/>
  <c r="AC247" i="21"/>
  <c r="D415" i="21"/>
  <c r="D399" i="21"/>
  <c r="L247" i="21"/>
  <c r="AD247" i="21"/>
  <c r="D489" i="21"/>
  <c r="D144" i="21"/>
  <c r="D448" i="21"/>
  <c r="W448" i="21" s="1"/>
  <c r="D111" i="21"/>
  <c r="D270" i="21"/>
  <c r="P270" i="21" s="1"/>
  <c r="D515" i="21"/>
  <c r="D426" i="21"/>
  <c r="D363" i="21"/>
  <c r="D170" i="21"/>
  <c r="D118" i="21"/>
  <c r="X118" i="21" s="1"/>
  <c r="D551" i="21"/>
  <c r="V551" i="21" s="1"/>
  <c r="D60" i="21"/>
  <c r="V60" i="21" s="1"/>
  <c r="D379" i="21"/>
  <c r="D239" i="21"/>
  <c r="D33" i="21"/>
  <c r="D478" i="21"/>
  <c r="D552" i="21"/>
  <c r="D367" i="21"/>
  <c r="V367" i="21" s="1"/>
  <c r="D543" i="21"/>
  <c r="D436" i="21"/>
  <c r="D224" i="21"/>
  <c r="D64" i="21"/>
  <c r="D541" i="21"/>
  <c r="D525" i="21"/>
  <c r="D446" i="21"/>
  <c r="D368" i="21"/>
  <c r="D28" i="21"/>
  <c r="D520" i="21"/>
  <c r="D405" i="21"/>
  <c r="D203" i="21"/>
  <c r="D97" i="21"/>
  <c r="AG470" i="21"/>
  <c r="D470" i="21"/>
  <c r="V470" i="21" s="1"/>
  <c r="AF454" i="21"/>
  <c r="D454" i="21"/>
  <c r="W454" i="21" s="1"/>
  <c r="AB361" i="21"/>
  <c r="D361" i="21"/>
  <c r="V361" i="21" s="1"/>
  <c r="Y194" i="21"/>
  <c r="D194" i="21"/>
  <c r="AG98" i="21"/>
  <c r="D98" i="21"/>
  <c r="T503" i="21"/>
  <c r="D503" i="21"/>
  <c r="L331" i="21"/>
  <c r="D331" i="21"/>
  <c r="V331" i="21" s="1"/>
  <c r="AD265" i="21"/>
  <c r="D265" i="21"/>
  <c r="AA296" i="21"/>
  <c r="D296" i="21"/>
  <c r="W296" i="21" s="1"/>
  <c r="Y32" i="21"/>
  <c r="D32" i="21"/>
  <c r="AB417" i="21"/>
  <c r="D417" i="21"/>
  <c r="V417" i="21" s="1"/>
  <c r="T247" i="21"/>
  <c r="AG247" i="21"/>
  <c r="D213" i="21"/>
  <c r="D47" i="21"/>
  <c r="D526" i="21"/>
  <c r="D425" i="21"/>
  <c r="V425" i="21" s="1"/>
  <c r="D287" i="21"/>
  <c r="D19" i="21"/>
  <c r="V19" i="21" s="1"/>
  <c r="D196" i="21"/>
  <c r="D217" i="21"/>
  <c r="D207" i="21"/>
  <c r="D536" i="21"/>
  <c r="D245" i="21"/>
  <c r="D29" i="21"/>
  <c r="D474" i="21"/>
  <c r="D429" i="21"/>
  <c r="P429" i="21" s="1"/>
  <c r="S179" i="21"/>
  <c r="D179" i="21"/>
  <c r="AF69" i="21"/>
  <c r="D69" i="21"/>
  <c r="W69" i="21" s="1"/>
  <c r="AB487" i="21"/>
  <c r="D487" i="21"/>
  <c r="O487" i="21" s="1"/>
  <c r="AB241" i="21"/>
  <c r="D241" i="21"/>
  <c r="AB209" i="21"/>
  <c r="D209" i="21"/>
  <c r="AB230" i="21"/>
  <c r="D230" i="21"/>
  <c r="AB167" i="21"/>
  <c r="D167" i="21"/>
  <c r="AG72" i="21"/>
  <c r="D72" i="21"/>
  <c r="Y41" i="21"/>
  <c r="D41" i="21"/>
  <c r="T193" i="21"/>
  <c r="D193" i="21"/>
  <c r="AD210" i="21"/>
  <c r="D210" i="21"/>
  <c r="AA231" i="21"/>
  <c r="D231" i="21"/>
  <c r="S168" i="21"/>
  <c r="D168" i="21"/>
  <c r="Z422" i="21"/>
  <c r="D422" i="21"/>
  <c r="Z562" i="21"/>
  <c r="D562" i="21"/>
  <c r="Q200" i="21"/>
  <c r="D200" i="21"/>
  <c r="Q246" i="21"/>
  <c r="D246" i="21"/>
  <c r="W246" i="21" s="1"/>
  <c r="AA413" i="21"/>
  <c r="D413" i="21"/>
  <c r="AA249" i="21"/>
  <c r="D249" i="21"/>
  <c r="AB178" i="21"/>
  <c r="D178" i="21"/>
  <c r="V178" i="21" s="1"/>
  <c r="Y146" i="21"/>
  <c r="D146" i="21"/>
  <c r="AD20" i="21"/>
  <c r="D20" i="21"/>
  <c r="AG471" i="21"/>
  <c r="D471" i="21"/>
  <c r="AD408" i="21"/>
  <c r="D408" i="21"/>
  <c r="AF377" i="21"/>
  <c r="D377" i="21"/>
  <c r="AC346" i="21"/>
  <c r="D346" i="21"/>
  <c r="AG315" i="21"/>
  <c r="D315" i="21"/>
  <c r="Z453" i="21"/>
  <c r="D453" i="21"/>
  <c r="AB172" i="21"/>
  <c r="D172" i="21"/>
  <c r="V172" i="21" s="1"/>
  <c r="R253" i="21"/>
  <c r="D253" i="21"/>
  <c r="W253" i="21" s="1"/>
  <c r="D497" i="21"/>
  <c r="D465" i="21"/>
  <c r="D418" i="21"/>
  <c r="D402" i="21"/>
  <c r="D387" i="21"/>
  <c r="D356" i="21"/>
  <c r="D189" i="21"/>
  <c r="D192" i="21"/>
  <c r="D112" i="21"/>
  <c r="D65" i="21"/>
  <c r="D370" i="21"/>
  <c r="N370" i="21" s="1"/>
  <c r="D228" i="21"/>
  <c r="D185" i="21"/>
  <c r="D238" i="21"/>
  <c r="D509" i="21"/>
  <c r="D353" i="21"/>
  <c r="D322" i="21"/>
  <c r="D173" i="21"/>
  <c r="D187" i="21"/>
  <c r="P187" i="21" s="1"/>
  <c r="D521" i="21"/>
  <c r="D555" i="21"/>
  <c r="D523" i="21"/>
  <c r="D468" i="21"/>
  <c r="D437" i="21"/>
  <c r="D414" i="21"/>
  <c r="D149" i="21"/>
  <c r="D43" i="21"/>
  <c r="D11" i="21"/>
  <c r="D183" i="21"/>
  <c r="V183" i="21" s="1"/>
  <c r="D151" i="21"/>
  <c r="D56" i="21"/>
  <c r="D25" i="21"/>
  <c r="D282" i="21"/>
  <c r="N282" i="21" s="1"/>
  <c r="D302" i="21"/>
  <c r="V302" i="21" s="1"/>
  <c r="D433" i="21"/>
  <c r="P433" i="21" s="1"/>
  <c r="D229" i="21"/>
  <c r="D226" i="21"/>
  <c r="D163" i="21"/>
  <c r="D99" i="21"/>
  <c r="D68" i="21"/>
  <c r="D37" i="21"/>
  <c r="D482" i="21"/>
  <c r="D198" i="21"/>
  <c r="Z247" i="21"/>
  <c r="AA247" i="21"/>
  <c r="AF247" i="21"/>
  <c r="V558" i="21"/>
  <c r="X385" i="21"/>
  <c r="R247" i="21"/>
  <c r="P334" i="21"/>
  <c r="X256" i="21"/>
  <c r="N491" i="21"/>
  <c r="P256" i="21"/>
  <c r="V499" i="21"/>
  <c r="N385" i="21"/>
  <c r="N499" i="21"/>
  <c r="O550" i="21"/>
  <c r="N518" i="21"/>
  <c r="X491" i="21"/>
  <c r="W334" i="21"/>
  <c r="H7" i="21"/>
  <c r="Q7" i="21" s="1"/>
  <c r="G566" i="21"/>
  <c r="W550" i="21"/>
  <c r="X518" i="21"/>
  <c r="V538" i="21"/>
  <c r="N271" i="21"/>
  <c r="J566" i="21"/>
  <c r="W506" i="21"/>
  <c r="P558" i="21"/>
  <c r="W558" i="21"/>
  <c r="O558" i="21"/>
  <c r="X558" i="21"/>
  <c r="V563" i="21"/>
  <c r="X550" i="21"/>
  <c r="V518" i="21"/>
  <c r="AD347" i="21"/>
  <c r="P538" i="21"/>
  <c r="W491" i="21"/>
  <c r="X334" i="21"/>
  <c r="O271" i="21"/>
  <c r="W271" i="21"/>
  <c r="W499" i="21"/>
  <c r="N247" i="21"/>
  <c r="W247" i="21"/>
  <c r="O385" i="21"/>
  <c r="V385" i="21"/>
  <c r="X563" i="21"/>
  <c r="P550" i="21"/>
  <c r="V550" i="21"/>
  <c r="O518" i="21"/>
  <c r="W518" i="21"/>
  <c r="N538" i="21"/>
  <c r="X538" i="21"/>
  <c r="P491" i="21"/>
  <c r="V491" i="21"/>
  <c r="O334" i="21"/>
  <c r="V334" i="21"/>
  <c r="V271" i="21"/>
  <c r="O499" i="21"/>
  <c r="X499" i="21"/>
  <c r="P247" i="21"/>
  <c r="P385" i="21"/>
  <c r="P563" i="21"/>
  <c r="O247" i="21"/>
  <c r="X247" i="21"/>
  <c r="AE347" i="21"/>
  <c r="AB347" i="21"/>
  <c r="O538" i="21"/>
  <c r="P271" i="21"/>
  <c r="O563" i="21"/>
  <c r="N563" i="21"/>
  <c r="V530" i="21"/>
  <c r="W479" i="21"/>
  <c r="P273" i="21"/>
  <c r="V420" i="21"/>
  <c r="O412" i="21"/>
  <c r="O256" i="21"/>
  <c r="N404" i="21"/>
  <c r="X273" i="21"/>
  <c r="AD254" i="21"/>
  <c r="AE274" i="21"/>
  <c r="AC12" i="21"/>
  <c r="P12" i="21"/>
  <c r="S165" i="21"/>
  <c r="W165" i="21"/>
  <c r="V251" i="21"/>
  <c r="R251" i="21"/>
  <c r="X307" i="21"/>
  <c r="P307" i="21"/>
  <c r="N307" i="21"/>
  <c r="W307" i="21"/>
  <c r="W514" i="21"/>
  <c r="N514" i="21"/>
  <c r="P514" i="21"/>
  <c r="V514" i="21"/>
  <c r="V311" i="21"/>
  <c r="P311" i="21"/>
  <c r="W311" i="21"/>
  <c r="N311" i="21"/>
  <c r="W467" i="21"/>
  <c r="O467" i="21"/>
  <c r="X467" i="21"/>
  <c r="N467" i="21"/>
  <c r="O295" i="21"/>
  <c r="W295" i="21"/>
  <c r="P295" i="21"/>
  <c r="L58" i="21"/>
  <c r="O58" i="21"/>
  <c r="X295" i="21"/>
  <c r="X311" i="21"/>
  <c r="Y63" i="21"/>
  <c r="V63" i="21"/>
  <c r="Z63" i="21"/>
  <c r="V307" i="21"/>
  <c r="Y88" i="21"/>
  <c r="N88" i="21"/>
  <c r="O420" i="21"/>
  <c r="X420" i="21"/>
  <c r="P420" i="21"/>
  <c r="W420" i="21"/>
  <c r="N295" i="21"/>
  <c r="O514" i="21"/>
  <c r="P467" i="21"/>
  <c r="X412" i="21"/>
  <c r="O404" i="21"/>
  <c r="V404" i="21"/>
  <c r="O273" i="21"/>
  <c r="W273" i="21"/>
  <c r="X530" i="21"/>
  <c r="N530" i="21"/>
  <c r="O506" i="21"/>
  <c r="P412" i="21"/>
  <c r="N273" i="21"/>
  <c r="L63" i="21"/>
  <c r="R461" i="21"/>
  <c r="O479" i="21"/>
  <c r="T401" i="21"/>
  <c r="P479" i="21"/>
  <c r="N479" i="21"/>
  <c r="X479" i="21"/>
  <c r="AC397" i="21"/>
  <c r="Y47" i="21"/>
  <c r="AC414" i="21"/>
  <c r="AB157" i="21"/>
  <c r="AF108" i="21"/>
  <c r="AD86" i="21"/>
  <c r="T55" i="21"/>
  <c r="AE254" i="21"/>
  <c r="R453" i="21"/>
  <c r="T17" i="21"/>
  <c r="O17" i="21"/>
  <c r="AE132" i="21"/>
  <c r="O132" i="21"/>
  <c r="AG347" i="21"/>
  <c r="AC347" i="21"/>
  <c r="AA265" i="21"/>
  <c r="Q409" i="21"/>
  <c r="T347" i="21"/>
  <c r="Q347" i="21"/>
  <c r="L158" i="21"/>
  <c r="L32" i="21"/>
  <c r="Q472" i="21"/>
  <c r="T397" i="21"/>
  <c r="AA286" i="21"/>
  <c r="AF463" i="21"/>
  <c r="Y252" i="21"/>
  <c r="S250" i="21"/>
  <c r="Y277" i="21"/>
  <c r="N463" i="21"/>
  <c r="Q338" i="21"/>
  <c r="AA472" i="21"/>
  <c r="L298" i="21"/>
  <c r="L286" i="21"/>
  <c r="S273" i="21"/>
  <c r="R55" i="21"/>
  <c r="L294" i="21"/>
  <c r="R277" i="21"/>
  <c r="S260" i="21"/>
  <c r="L273" i="21"/>
  <c r="AA273" i="21"/>
  <c r="L252" i="21"/>
  <c r="AD287" i="21"/>
  <c r="T250" i="21"/>
  <c r="AG279" i="21"/>
  <c r="Q277" i="21"/>
  <c r="R409" i="21"/>
  <c r="AD222" i="21"/>
  <c r="O222" i="21"/>
  <c r="AG266" i="21"/>
  <c r="AB266" i="21"/>
  <c r="S266" i="21"/>
  <c r="Y36" i="21"/>
  <c r="W36" i="21"/>
  <c r="AG300" i="21"/>
  <c r="Y300" i="21"/>
  <c r="N498" i="21"/>
  <c r="AB498" i="21"/>
  <c r="W269" i="21"/>
  <c r="Y269" i="21"/>
  <c r="S269" i="21"/>
  <c r="O400" i="21"/>
  <c r="AF400" i="21"/>
  <c r="T488" i="21"/>
  <c r="V488" i="21"/>
  <c r="N258" i="21"/>
  <c r="AE258" i="21"/>
  <c r="Z258" i="21"/>
  <c r="R258" i="21"/>
  <c r="AA270" i="21"/>
  <c r="Q259" i="21"/>
  <c r="AE417" i="21"/>
  <c r="R472" i="21"/>
  <c r="AF472" i="21"/>
  <c r="S397" i="21"/>
  <c r="R397" i="21"/>
  <c r="AE397" i="21"/>
  <c r="Q413" i="21"/>
  <c r="AB495" i="21"/>
  <c r="T432" i="21"/>
  <c r="AD307" i="21"/>
  <c r="R273" i="21"/>
  <c r="T252" i="21"/>
  <c r="AG294" i="21"/>
  <c r="L267" i="21"/>
  <c r="T262" i="21"/>
  <c r="Q302" i="21"/>
  <c r="AA250" i="21"/>
  <c r="L279" i="21"/>
  <c r="AB279" i="21"/>
  <c r="L259" i="21"/>
  <c r="Z259" i="21"/>
  <c r="L277" i="21"/>
  <c r="AF277" i="21"/>
  <c r="P506" i="21"/>
  <c r="AC172" i="21"/>
  <c r="AG108" i="21"/>
  <c r="Q417" i="21"/>
  <c r="AD417" i="21"/>
  <c r="T409" i="21"/>
  <c r="AE409" i="21"/>
  <c r="X463" i="21"/>
  <c r="L397" i="21"/>
  <c r="Q397" i="21"/>
  <c r="AD397" i="21"/>
  <c r="S298" i="21"/>
  <c r="AC252" i="21"/>
  <c r="Y294" i="21"/>
  <c r="AF267" i="21"/>
  <c r="AF347" i="21"/>
  <c r="AE262" i="21"/>
  <c r="AC302" i="21"/>
  <c r="R270" i="21"/>
  <c r="AD250" i="21"/>
  <c r="Q279" i="21"/>
  <c r="AC279" i="21"/>
  <c r="S259" i="21"/>
  <c r="AE259" i="21"/>
  <c r="AE277" i="21"/>
  <c r="V506" i="21"/>
  <c r="AG229" i="21"/>
  <c r="Z172" i="21"/>
  <c r="L417" i="21"/>
  <c r="AC417" i="21"/>
  <c r="AD409" i="21"/>
  <c r="AC409" i="21"/>
  <c r="O463" i="21"/>
  <c r="W463" i="21"/>
  <c r="S472" i="21"/>
  <c r="Y397" i="21"/>
  <c r="AG298" i="21"/>
  <c r="AG369" i="21"/>
  <c r="AC267" i="21"/>
  <c r="AB302" i="21"/>
  <c r="AG270" i="21"/>
  <c r="R279" i="21"/>
  <c r="AD279" i="21"/>
  <c r="AG259" i="21"/>
  <c r="N506" i="21"/>
  <c r="T417" i="21"/>
  <c r="AF417" i="21"/>
  <c r="AF409" i="21"/>
  <c r="P463" i="21"/>
  <c r="Y320" i="21"/>
  <c r="T320" i="21"/>
  <c r="AB320" i="21"/>
  <c r="V320" i="21"/>
  <c r="AG320" i="21"/>
  <c r="AD320" i="21"/>
  <c r="Y9" i="21"/>
  <c r="Z9" i="21"/>
  <c r="AA502" i="21"/>
  <c r="AE502" i="21"/>
  <c r="AC502" i="21"/>
  <c r="AA106" i="21"/>
  <c r="AB106" i="21"/>
  <c r="S394" i="21"/>
  <c r="Z394" i="21"/>
  <c r="R504" i="21"/>
  <c r="AE504" i="21"/>
  <c r="AF278" i="21"/>
  <c r="AG278" i="21"/>
  <c r="Y258" i="21"/>
  <c r="AF397" i="21"/>
  <c r="AA397" i="21"/>
  <c r="Z298" i="21"/>
  <c r="S271" i="21"/>
  <c r="L251" i="21"/>
  <c r="AA251" i="21"/>
  <c r="R286" i="21"/>
  <c r="T260" i="21"/>
  <c r="AB260" i="21"/>
  <c r="AA269" i="21"/>
  <c r="Z269" i="21"/>
  <c r="Z495" i="21"/>
  <c r="AC487" i="21"/>
  <c r="Y463" i="21"/>
  <c r="S432" i="21"/>
  <c r="AB432" i="21"/>
  <c r="Y400" i="21"/>
  <c r="AA369" i="21"/>
  <c r="Z338" i="21"/>
  <c r="AA307" i="21"/>
  <c r="T273" i="21"/>
  <c r="AC273" i="21"/>
  <c r="Y288" i="21"/>
  <c r="Z249" i="21"/>
  <c r="Q266" i="21"/>
  <c r="AC266" i="21"/>
  <c r="T255" i="21"/>
  <c r="AE255" i="21"/>
  <c r="T241" i="21"/>
  <c r="AA241" i="21"/>
  <c r="T224" i="21"/>
  <c r="AA209" i="21"/>
  <c r="S230" i="21"/>
  <c r="AA230" i="21"/>
  <c r="R199" i="21"/>
  <c r="AA199" i="21"/>
  <c r="T183" i="21"/>
  <c r="T167" i="21"/>
  <c r="AA167" i="21"/>
  <c r="Q151" i="21"/>
  <c r="R135" i="21"/>
  <c r="AA135" i="21"/>
  <c r="R119" i="21"/>
  <c r="S103" i="21"/>
  <c r="Y103" i="21"/>
  <c r="S88" i="21"/>
  <c r="Q72" i="21"/>
  <c r="Y72" i="21"/>
  <c r="R56" i="21"/>
  <c r="R41" i="21"/>
  <c r="AB41" i="21"/>
  <c r="T25" i="21"/>
  <c r="T9" i="21"/>
  <c r="Y533" i="21"/>
  <c r="R329" i="21"/>
  <c r="R59" i="21"/>
  <c r="Q12" i="21"/>
  <c r="AF153" i="21"/>
  <c r="AF231" i="21"/>
  <c r="S65" i="21"/>
  <c r="AB42" i="21"/>
  <c r="AB246" i="21"/>
  <c r="Y246" i="21"/>
  <c r="T246" i="21"/>
  <c r="Z246" i="21"/>
  <c r="L246" i="21"/>
  <c r="AA490" i="21"/>
  <c r="Z490" i="21"/>
  <c r="Q490" i="21"/>
  <c r="AB490" i="21"/>
  <c r="AE490" i="21"/>
  <c r="AF403" i="21"/>
  <c r="Z403" i="21"/>
  <c r="AG380" i="21"/>
  <c r="R380" i="21"/>
  <c r="Y380" i="21"/>
  <c r="AD380" i="21"/>
  <c r="S380" i="21"/>
  <c r="AA357" i="21"/>
  <c r="R357" i="21"/>
  <c r="V357" i="21"/>
  <c r="Q305" i="21"/>
  <c r="AD305" i="21"/>
  <c r="T289" i="21"/>
  <c r="Z289" i="21"/>
  <c r="AE181" i="21"/>
  <c r="AG181" i="21"/>
  <c r="Z181" i="21"/>
  <c r="T181" i="21"/>
  <c r="AD101" i="21"/>
  <c r="AE101" i="21"/>
  <c r="AC101" i="21"/>
  <c r="R101" i="21"/>
  <c r="AF78" i="21"/>
  <c r="Z78" i="21"/>
  <c r="AF23" i="21"/>
  <c r="Z23" i="21"/>
  <c r="AC23" i="21"/>
  <c r="T23" i="21"/>
  <c r="AE201" i="21"/>
  <c r="AF201" i="21"/>
  <c r="L201" i="21"/>
  <c r="AG201" i="21"/>
  <c r="AF227" i="21"/>
  <c r="L227" i="21"/>
  <c r="AC188" i="21"/>
  <c r="Z188" i="21"/>
  <c r="AA188" i="21"/>
  <c r="AD188" i="21"/>
  <c r="T188" i="21"/>
  <c r="AE148" i="21"/>
  <c r="AC148" i="21"/>
  <c r="AF148" i="21"/>
  <c r="AD148" i="21"/>
  <c r="AC100" i="21"/>
  <c r="Q100" i="21"/>
  <c r="Y61" i="21"/>
  <c r="AG61" i="21"/>
  <c r="AA61" i="21"/>
  <c r="AB61" i="21"/>
  <c r="R61" i="21"/>
  <c r="AF22" i="21"/>
  <c r="AC22" i="21"/>
  <c r="AD22" i="21"/>
  <c r="Q22" i="21"/>
  <c r="AA538" i="21"/>
  <c r="AG538" i="21"/>
  <c r="L538" i="21"/>
  <c r="AB538" i="21"/>
  <c r="R538" i="21"/>
  <c r="AA506" i="21"/>
  <c r="L506" i="21"/>
  <c r="Z506" i="21"/>
  <c r="R506" i="21"/>
  <c r="AC506" i="21"/>
  <c r="W475" i="21"/>
  <c r="L475" i="21"/>
  <c r="AE475" i="21"/>
  <c r="AB475" i="21"/>
  <c r="T475" i="21"/>
  <c r="W443" i="21"/>
  <c r="L443" i="21"/>
  <c r="Y443" i="21"/>
  <c r="AB443" i="21"/>
  <c r="S443" i="21"/>
  <c r="Z412" i="21"/>
  <c r="L412" i="21"/>
  <c r="AG412" i="21"/>
  <c r="T412" i="21"/>
  <c r="AA412" i="21"/>
  <c r="P381" i="21"/>
  <c r="AA381" i="21"/>
  <c r="Y381" i="21"/>
  <c r="Q381" i="21"/>
  <c r="W350" i="21"/>
  <c r="AA350" i="21"/>
  <c r="AG350" i="21"/>
  <c r="AC350" i="21"/>
  <c r="T350" i="21"/>
  <c r="V319" i="21"/>
  <c r="Z319" i="21"/>
  <c r="R319" i="21"/>
  <c r="AB319" i="21"/>
  <c r="S319" i="21"/>
  <c r="AF316" i="21"/>
  <c r="Y316" i="21"/>
  <c r="AA316" i="21"/>
  <c r="Q316" i="21"/>
  <c r="AC316" i="21"/>
  <c r="Z316" i="21"/>
  <c r="AB316" i="21"/>
  <c r="T316" i="21"/>
  <c r="S316" i="21"/>
  <c r="AC282" i="21"/>
  <c r="Q282" i="21"/>
  <c r="L282" i="21"/>
  <c r="AA282" i="21"/>
  <c r="AD282" i="21"/>
  <c r="S282" i="21"/>
  <c r="Y282" i="21"/>
  <c r="AG316" i="21"/>
  <c r="O321" i="21"/>
  <c r="Z321" i="21"/>
  <c r="AB321" i="21"/>
  <c r="L321" i="21"/>
  <c r="Q321" i="21"/>
  <c r="Y517" i="21"/>
  <c r="AG517" i="21"/>
  <c r="V502" i="21"/>
  <c r="Y67" i="21"/>
  <c r="L67" i="21"/>
  <c r="Q449" i="21"/>
  <c r="AE449" i="21"/>
  <c r="AD426" i="21"/>
  <c r="T426" i="21"/>
  <c r="Q27" i="21"/>
  <c r="AC27" i="21"/>
  <c r="P504" i="21"/>
  <c r="T278" i="21"/>
  <c r="AA278" i="21"/>
  <c r="AC278" i="21"/>
  <c r="AB271" i="21"/>
  <c r="AE286" i="21"/>
  <c r="AE269" i="21"/>
  <c r="AA487" i="21"/>
  <c r="L400" i="21"/>
  <c r="R369" i="21"/>
  <c r="AB338" i="21"/>
  <c r="T307" i="21"/>
  <c r="AF273" i="21"/>
  <c r="Q288" i="21"/>
  <c r="Q249" i="21"/>
  <c r="AD266" i="21"/>
  <c r="Y266" i="21"/>
  <c r="Q255" i="21"/>
  <c r="AF255" i="21"/>
  <c r="AF224" i="21"/>
  <c r="Q209" i="21"/>
  <c r="R238" i="21"/>
  <c r="Q207" i="21"/>
  <c r="AB183" i="21"/>
  <c r="S175" i="21"/>
  <c r="AG151" i="21"/>
  <c r="T143" i="21"/>
  <c r="Z119" i="21"/>
  <c r="AD111" i="21"/>
  <c r="Z88" i="21"/>
  <c r="R80" i="21"/>
  <c r="AD56" i="21"/>
  <c r="T49" i="21"/>
  <c r="AD549" i="21"/>
  <c r="Z533" i="21"/>
  <c r="T517" i="21"/>
  <c r="R75" i="21"/>
  <c r="Z36" i="21"/>
  <c r="AC309" i="21"/>
  <c r="Y113" i="21"/>
  <c r="Y19" i="21"/>
  <c r="Z232" i="21"/>
  <c r="AC232" i="21"/>
  <c r="AA232" i="21"/>
  <c r="S232" i="21"/>
  <c r="Q232" i="21"/>
  <c r="AC242" i="21"/>
  <c r="AF242" i="21"/>
  <c r="Q242" i="21"/>
  <c r="Z242" i="21"/>
  <c r="AD211" i="21"/>
  <c r="AE211" i="21"/>
  <c r="S211" i="21"/>
  <c r="AF211" i="21"/>
  <c r="Q211" i="21"/>
  <c r="AD179" i="21"/>
  <c r="AE179" i="21"/>
  <c r="L179" i="21"/>
  <c r="AF179" i="21"/>
  <c r="AF147" i="21"/>
  <c r="AE147" i="21"/>
  <c r="L147" i="21"/>
  <c r="AD147" i="21"/>
  <c r="Q147" i="21"/>
  <c r="AA115" i="21"/>
  <c r="Q115" i="21"/>
  <c r="AC115" i="21"/>
  <c r="S115" i="21"/>
  <c r="AA84" i="21"/>
  <c r="AC84" i="21"/>
  <c r="L84" i="21"/>
  <c r="AB84" i="21"/>
  <c r="R84" i="21"/>
  <c r="AC53" i="21"/>
  <c r="T53" i="21"/>
  <c r="AF53" i="21"/>
  <c r="L53" i="21"/>
  <c r="AA53" i="21"/>
  <c r="AC21" i="21"/>
  <c r="AF21" i="21"/>
  <c r="L21" i="21"/>
  <c r="AA21" i="21"/>
  <c r="AA553" i="21"/>
  <c r="AF553" i="21"/>
  <c r="Z553" i="21"/>
  <c r="T553" i="21"/>
  <c r="Y553" i="21"/>
  <c r="Y529" i="21"/>
  <c r="R529" i="21"/>
  <c r="Y505" i="21"/>
  <c r="S505" i="21"/>
  <c r="R505" i="21"/>
  <c r="AA505" i="21"/>
  <c r="Z505" i="21"/>
  <c r="AA458" i="21"/>
  <c r="AB458" i="21"/>
  <c r="AG458" i="21"/>
  <c r="Z458" i="21"/>
  <c r="S458" i="21"/>
  <c r="AB442" i="21"/>
  <c r="AA442" i="21"/>
  <c r="S442" i="21"/>
  <c r="Y442" i="21"/>
  <c r="AC442" i="21"/>
  <c r="AA427" i="21"/>
  <c r="AF427" i="21"/>
  <c r="AC427" i="21"/>
  <c r="Q427" i="21"/>
  <c r="AA372" i="21"/>
  <c r="R372" i="21"/>
  <c r="W372" i="21"/>
  <c r="AC221" i="21"/>
  <c r="S221" i="21"/>
  <c r="Z221" i="21"/>
  <c r="AB221" i="21"/>
  <c r="S150" i="21"/>
  <c r="Q150" i="21"/>
  <c r="AE150" i="21"/>
  <c r="Y110" i="21"/>
  <c r="AF110" i="21"/>
  <c r="AF40" i="21"/>
  <c r="AC40" i="21"/>
  <c r="AA40" i="21"/>
  <c r="S40" i="21"/>
  <c r="O556" i="21"/>
  <c r="S556" i="21"/>
  <c r="AC556" i="21"/>
  <c r="AA556" i="21"/>
  <c r="AD532" i="21"/>
  <c r="AE532" i="21"/>
  <c r="AB532" i="21"/>
  <c r="Q532" i="21"/>
  <c r="AE508" i="21"/>
  <c r="Y508" i="21"/>
  <c r="Q508" i="21"/>
  <c r="AF508" i="21"/>
  <c r="Q398" i="21"/>
  <c r="AF398" i="21"/>
  <c r="R352" i="21"/>
  <c r="AE352" i="21"/>
  <c r="W281" i="21"/>
  <c r="AG281" i="21"/>
  <c r="S281" i="21"/>
  <c r="L281" i="21"/>
  <c r="AD281" i="21"/>
  <c r="AF137" i="21"/>
  <c r="S137" i="21"/>
  <c r="AE137" i="21"/>
  <c r="AD137" i="21"/>
  <c r="R137" i="21"/>
  <c r="AF331" i="21"/>
  <c r="AB331" i="21"/>
  <c r="AA331" i="21"/>
  <c r="T331" i="21"/>
  <c r="Y331" i="21"/>
  <c r="AD331" i="21"/>
  <c r="Q331" i="21"/>
  <c r="AC331" i="21"/>
  <c r="S331" i="21"/>
  <c r="L316" i="21"/>
  <c r="Z454" i="21"/>
  <c r="AA454" i="21"/>
  <c r="L162" i="21"/>
  <c r="AB162" i="21"/>
  <c r="AE317" i="21"/>
  <c r="AD317" i="21"/>
  <c r="T293" i="21"/>
  <c r="AG293" i="21"/>
  <c r="AC125" i="21"/>
  <c r="AA125" i="21"/>
  <c r="AA82" i="21"/>
  <c r="R82" i="21"/>
  <c r="AA51" i="21"/>
  <c r="S51" i="21"/>
  <c r="Q104" i="21"/>
  <c r="Y104" i="21"/>
  <c r="R278" i="21"/>
  <c r="AE278" i="21"/>
  <c r="Y278" i="21"/>
  <c r="Y271" i="21"/>
  <c r="AD288" i="21"/>
  <c r="AB249" i="21"/>
  <c r="AC255" i="21"/>
  <c r="AB255" i="21"/>
  <c r="Q241" i="21"/>
  <c r="AC224" i="21"/>
  <c r="S209" i="21"/>
  <c r="AE238" i="21"/>
  <c r="Q230" i="21"/>
  <c r="AF207" i="21"/>
  <c r="S199" i="21"/>
  <c r="L183" i="21"/>
  <c r="Y183" i="21"/>
  <c r="AF175" i="21"/>
  <c r="Q167" i="21"/>
  <c r="L151" i="21"/>
  <c r="AB151" i="21"/>
  <c r="AD143" i="21"/>
  <c r="S135" i="21"/>
  <c r="L119" i="21"/>
  <c r="AG119" i="21"/>
  <c r="AB111" i="21"/>
  <c r="AE103" i="21"/>
  <c r="L88" i="21"/>
  <c r="AG88" i="21"/>
  <c r="AB80" i="21"/>
  <c r="AD72" i="21"/>
  <c r="L56" i="21"/>
  <c r="Y56" i="21"/>
  <c r="AA49" i="21"/>
  <c r="Z41" i="21"/>
  <c r="AG9" i="21"/>
  <c r="AF98" i="21"/>
  <c r="AD481" i="21"/>
  <c r="Z363" i="21"/>
  <c r="AD193" i="21"/>
  <c r="Z464" i="21"/>
  <c r="AE210" i="21"/>
  <c r="Y192" i="21"/>
  <c r="AA168" i="21"/>
  <c r="AE246" i="21"/>
  <c r="AC216" i="21"/>
  <c r="AD216" i="21"/>
  <c r="Q216" i="21"/>
  <c r="S216" i="21"/>
  <c r="AA234" i="21"/>
  <c r="Z234" i="21"/>
  <c r="T234" i="21"/>
  <c r="AB234" i="21"/>
  <c r="Q234" i="21"/>
  <c r="Y203" i="21"/>
  <c r="Z203" i="21"/>
  <c r="T203" i="21"/>
  <c r="L203" i="21"/>
  <c r="AB171" i="21"/>
  <c r="AA171" i="21"/>
  <c r="Q171" i="21"/>
  <c r="AC171" i="21"/>
  <c r="Y171" i="21"/>
  <c r="AB139" i="21"/>
  <c r="AC139" i="21"/>
  <c r="Y139" i="21"/>
  <c r="R139" i="21"/>
  <c r="AG107" i="21"/>
  <c r="Y107" i="21"/>
  <c r="S107" i="21"/>
  <c r="AF107" i="21"/>
  <c r="Z107" i="21"/>
  <c r="AG76" i="21"/>
  <c r="AF76" i="21"/>
  <c r="Z76" i="21"/>
  <c r="Q76" i="21"/>
  <c r="Y45" i="21"/>
  <c r="AB45" i="21"/>
  <c r="R45" i="21"/>
  <c r="AG45" i="21"/>
  <c r="Y13" i="21"/>
  <c r="AB13" i="21"/>
  <c r="T13" i="21"/>
  <c r="AG13" i="21"/>
  <c r="Z13" i="21"/>
  <c r="R545" i="21"/>
  <c r="Y545" i="21"/>
  <c r="AG521" i="21"/>
  <c r="AE521" i="21"/>
  <c r="Y521" i="21"/>
  <c r="R521" i="21"/>
  <c r="AC102" i="21"/>
  <c r="T102" i="21"/>
  <c r="AB102" i="21"/>
  <c r="AF102" i="21"/>
  <c r="AC71" i="21"/>
  <c r="AF71" i="21"/>
  <c r="R71" i="21"/>
  <c r="AB71" i="21"/>
  <c r="AC367" i="21"/>
  <c r="L367" i="21"/>
  <c r="T367" i="21"/>
  <c r="W328" i="21"/>
  <c r="Q328" i="21"/>
  <c r="AF328" i="21"/>
  <c r="L328" i="21"/>
  <c r="AG328" i="21"/>
  <c r="AG515" i="21"/>
  <c r="AF515" i="21"/>
  <c r="T515" i="21"/>
  <c r="S294" i="21"/>
  <c r="S267" i="21"/>
  <c r="Q405" i="21"/>
  <c r="AG405" i="21"/>
  <c r="R282" i="21"/>
  <c r="AB282" i="21"/>
  <c r="AE331" i="21"/>
  <c r="AC268" i="21"/>
  <c r="AE268" i="21"/>
  <c r="T268" i="21"/>
  <c r="L268" i="21"/>
  <c r="Y268" i="21"/>
  <c r="AD268" i="21"/>
  <c r="Q268" i="21"/>
  <c r="AG268" i="21"/>
  <c r="AF268" i="21"/>
  <c r="R268" i="21"/>
  <c r="Z268" i="21"/>
  <c r="AA268" i="21"/>
  <c r="AB216" i="21"/>
  <c r="S242" i="21"/>
  <c r="AA139" i="21"/>
  <c r="AB115" i="21"/>
  <c r="T101" i="21"/>
  <c r="Y62" i="21"/>
  <c r="AD62" i="21"/>
  <c r="AB25" i="21"/>
  <c r="AD25" i="21"/>
  <c r="Y25" i="21"/>
  <c r="AA533" i="21"/>
  <c r="AC533" i="21"/>
  <c r="AC470" i="21"/>
  <c r="R470" i="21"/>
  <c r="Q441" i="21"/>
  <c r="AA441" i="21"/>
  <c r="AC17" i="21"/>
  <c r="R17" i="21"/>
  <c r="AA17" i="21"/>
  <c r="AG549" i="21"/>
  <c r="AE549" i="21"/>
  <c r="AA486" i="21"/>
  <c r="AD486" i="21"/>
  <c r="S486" i="21"/>
  <c r="AC391" i="21"/>
  <c r="R391" i="21"/>
  <c r="Q233" i="21"/>
  <c r="AE233" i="21"/>
  <c r="Z169" i="21"/>
  <c r="AG169" i="21"/>
  <c r="Z240" i="21"/>
  <c r="AA240" i="21"/>
  <c r="AG223" i="21"/>
  <c r="Z223" i="21"/>
  <c r="AA128" i="21"/>
  <c r="AC128" i="21"/>
  <c r="L278" i="21"/>
  <c r="Q278" i="21"/>
  <c r="Z278" i="21"/>
  <c r="AG251" i="21"/>
  <c r="AE260" i="21"/>
  <c r="R269" i="21"/>
  <c r="AF269" i="21"/>
  <c r="AE495" i="21"/>
  <c r="AF487" i="21"/>
  <c r="AD463" i="21"/>
  <c r="AG432" i="21"/>
  <c r="AD400" i="21"/>
  <c r="AD369" i="21"/>
  <c r="AF338" i="21"/>
  <c r="AC307" i="21"/>
  <c r="Q273" i="21"/>
  <c r="AG273" i="21"/>
  <c r="AE288" i="21"/>
  <c r="Y249" i="21"/>
  <c r="AE266" i="21"/>
  <c r="AG255" i="21"/>
  <c r="AC241" i="21"/>
  <c r="AD224" i="21"/>
  <c r="AC209" i="21"/>
  <c r="T238" i="21"/>
  <c r="AC238" i="21"/>
  <c r="Y230" i="21"/>
  <c r="S207" i="21"/>
  <c r="AE207" i="21"/>
  <c r="Z199" i="21"/>
  <c r="Q175" i="21"/>
  <c r="AE175" i="21"/>
  <c r="AC167" i="21"/>
  <c r="Q143" i="21"/>
  <c r="AE143" i="21"/>
  <c r="AC135" i="21"/>
  <c r="S111" i="21"/>
  <c r="AC111" i="21"/>
  <c r="AF103" i="21"/>
  <c r="T80" i="21"/>
  <c r="AC80" i="21"/>
  <c r="AF72" i="21"/>
  <c r="R49" i="21"/>
  <c r="AF49" i="21"/>
  <c r="AG41" i="21"/>
  <c r="AF17" i="21"/>
  <c r="AB9" i="21"/>
  <c r="S549" i="21"/>
  <c r="AE517" i="21"/>
  <c r="T502" i="21"/>
  <c r="AE470" i="21"/>
  <c r="Q454" i="21"/>
  <c r="T361" i="21"/>
  <c r="AF170" i="21"/>
  <c r="Y489" i="21"/>
  <c r="Y465" i="21"/>
  <c r="Z418" i="21"/>
  <c r="AG551" i="21"/>
  <c r="L535" i="21"/>
  <c r="Z433" i="21"/>
  <c r="AD503" i="21"/>
  <c r="AA287" i="21"/>
  <c r="S287" i="21"/>
  <c r="AC246" i="21"/>
  <c r="T341" i="21"/>
  <c r="Z341" i="21"/>
  <c r="AA318" i="21"/>
  <c r="Z318" i="21"/>
  <c r="AF318" i="21"/>
  <c r="AB318" i="21"/>
  <c r="AB31" i="21"/>
  <c r="T31" i="21"/>
  <c r="Z547" i="21"/>
  <c r="AC547" i="21"/>
  <c r="T547" i="21"/>
  <c r="AF547" i="21"/>
  <c r="Q547" i="21"/>
  <c r="Y220" i="21"/>
  <c r="AA220" i="21"/>
  <c r="Q220" i="21"/>
  <c r="Z220" i="21"/>
  <c r="T220" i="21"/>
  <c r="AC243" i="21"/>
  <c r="Z243" i="21"/>
  <c r="AB243" i="21"/>
  <c r="AA243" i="21"/>
  <c r="AB156" i="21"/>
  <c r="Q156" i="21"/>
  <c r="T156" i="21"/>
  <c r="AA156" i="21"/>
  <c r="Y156" i="21"/>
  <c r="AC116" i="21"/>
  <c r="S116" i="21"/>
  <c r="Z116" i="21"/>
  <c r="AB116" i="21"/>
  <c r="Y30" i="21"/>
  <c r="AB30" i="21"/>
  <c r="AG30" i="21"/>
  <c r="S30" i="21"/>
  <c r="AA30" i="21"/>
  <c r="O546" i="21"/>
  <c r="AG546" i="21"/>
  <c r="R546" i="21"/>
  <c r="L546" i="21"/>
  <c r="AE546" i="21"/>
  <c r="AB514" i="21"/>
  <c r="Y514" i="21"/>
  <c r="R514" i="21"/>
  <c r="AA514" i="21"/>
  <c r="L514" i="21"/>
  <c r="X483" i="21"/>
  <c r="AG483" i="21"/>
  <c r="Q483" i="21"/>
  <c r="AF483" i="21"/>
  <c r="L483" i="21"/>
  <c r="AA451" i="21"/>
  <c r="S451" i="21"/>
  <c r="Y451" i="21"/>
  <c r="L451" i="21"/>
  <c r="AB420" i="21"/>
  <c r="Y420" i="21"/>
  <c r="Q420" i="21"/>
  <c r="AE420" i="21"/>
  <c r="L420" i="21"/>
  <c r="W389" i="21"/>
  <c r="Y389" i="21"/>
  <c r="Q389" i="21"/>
  <c r="AA389" i="21"/>
  <c r="P358" i="21"/>
  <c r="AA358" i="21"/>
  <c r="Z358" i="21"/>
  <c r="T358" i="21"/>
  <c r="N326" i="21"/>
  <c r="AA326" i="21"/>
  <c r="S326" i="21"/>
  <c r="R326" i="21"/>
  <c r="Y326" i="21"/>
  <c r="AF294" i="21"/>
  <c r="AB294" i="21"/>
  <c r="AD294" i="21"/>
  <c r="AE294" i="21"/>
  <c r="Z294" i="21"/>
  <c r="Q294" i="21"/>
  <c r="R294" i="21"/>
  <c r="AA267" i="21"/>
  <c r="AE267" i="21"/>
  <c r="R267" i="21"/>
  <c r="T267" i="21"/>
  <c r="AG267" i="21"/>
  <c r="Z267" i="21"/>
  <c r="AD267" i="21"/>
  <c r="AD300" i="21"/>
  <c r="AE300" i="21"/>
  <c r="AB300" i="21"/>
  <c r="AA300" i="21"/>
  <c r="Q300" i="21"/>
  <c r="L300" i="21"/>
  <c r="Z300" i="21"/>
  <c r="R300" i="21"/>
  <c r="AC300" i="21"/>
  <c r="AC421" i="21"/>
  <c r="Z421" i="21"/>
  <c r="R421" i="21"/>
  <c r="AF421" i="21"/>
  <c r="S421" i="21"/>
  <c r="Z282" i="21"/>
  <c r="AG331" i="21"/>
  <c r="AE316" i="21"/>
  <c r="S300" i="21"/>
  <c r="Z45" i="21"/>
  <c r="R21" i="21"/>
  <c r="Z427" i="21"/>
  <c r="AB252" i="21"/>
  <c r="Z252" i="21"/>
  <c r="Z202" i="21"/>
  <c r="L202" i="21"/>
  <c r="AG92" i="21"/>
  <c r="T92" i="21"/>
  <c r="AC466" i="21"/>
  <c r="Z466" i="21"/>
  <c r="S466" i="21"/>
  <c r="AC450" i="21"/>
  <c r="S450" i="21"/>
  <c r="Z450" i="21"/>
  <c r="AG435" i="21"/>
  <c r="Z435" i="21"/>
  <c r="R435" i="21"/>
  <c r="AA411" i="21"/>
  <c r="Z411" i="21"/>
  <c r="S411" i="21"/>
  <c r="AB411" i="21"/>
  <c r="AG411" i="21"/>
  <c r="AG364" i="21"/>
  <c r="Y364" i="21"/>
  <c r="AD364" i="21"/>
  <c r="R364" i="21"/>
  <c r="T364" i="21"/>
  <c r="Y349" i="21"/>
  <c r="AB349" i="21"/>
  <c r="Z349" i="21"/>
  <c r="Q349" i="21"/>
  <c r="AG333" i="21"/>
  <c r="AD333" i="21"/>
  <c r="AF333" i="21"/>
  <c r="R333" i="21"/>
  <c r="Y333" i="21"/>
  <c r="AE166" i="21"/>
  <c r="AC166" i="21"/>
  <c r="Q166" i="21"/>
  <c r="AF166" i="21"/>
  <c r="AC87" i="21"/>
  <c r="L87" i="21"/>
  <c r="AF8" i="21"/>
  <c r="AA8" i="21"/>
  <c r="Q8" i="21"/>
  <c r="AC8" i="21"/>
  <c r="N516" i="21"/>
  <c r="AB516" i="21"/>
  <c r="AE516" i="21"/>
  <c r="Q516" i="21"/>
  <c r="V406" i="21"/>
  <c r="Q406" i="21"/>
  <c r="AC406" i="21"/>
  <c r="L406" i="21"/>
  <c r="Z406" i="21"/>
  <c r="AC375" i="21"/>
  <c r="Z375" i="21"/>
  <c r="AB375" i="21"/>
  <c r="L375" i="21"/>
  <c r="T375" i="21"/>
  <c r="AC336" i="21"/>
  <c r="Z336" i="21"/>
  <c r="Q336" i="21"/>
  <c r="AA336" i="21"/>
  <c r="P313" i="21"/>
  <c r="Q313" i="21"/>
  <c r="Y313" i="21"/>
  <c r="L313" i="21"/>
  <c r="AB313" i="21"/>
  <c r="AC117" i="21"/>
  <c r="AB117" i="21"/>
  <c r="L117" i="21"/>
  <c r="AD117" i="21"/>
  <c r="L86" i="21"/>
  <c r="AC39" i="21"/>
  <c r="S39" i="21"/>
  <c r="AE39" i="21"/>
  <c r="AF39" i="21"/>
  <c r="AA39" i="21"/>
  <c r="AE531" i="21"/>
  <c r="AD531" i="21"/>
  <c r="T531" i="21"/>
  <c r="AG531" i="21"/>
  <c r="Q531" i="21"/>
  <c r="AE507" i="21"/>
  <c r="AG507" i="21"/>
  <c r="R507" i="21"/>
  <c r="AD507" i="21"/>
  <c r="AE492" i="21"/>
  <c r="AD492" i="21"/>
  <c r="AC492" i="21"/>
  <c r="Q492" i="21"/>
  <c r="AE476" i="21"/>
  <c r="T476" i="21"/>
  <c r="AG476" i="21"/>
  <c r="Y476" i="21"/>
  <c r="AE206" i="21"/>
  <c r="T206" i="21"/>
  <c r="AB141" i="21"/>
  <c r="AA141" i="21"/>
  <c r="AC141" i="21"/>
  <c r="Q141" i="21"/>
  <c r="AE212" i="21"/>
  <c r="Y212" i="21"/>
  <c r="AB212" i="21"/>
  <c r="S212" i="21"/>
  <c r="T164" i="21"/>
  <c r="L164" i="21"/>
  <c r="AB124" i="21"/>
  <c r="R124" i="21"/>
  <c r="Q124" i="21"/>
  <c r="Y124" i="21"/>
  <c r="AA124" i="21"/>
  <c r="AC85" i="21"/>
  <c r="AB85" i="21"/>
  <c r="T85" i="21"/>
  <c r="Z85" i="21"/>
  <c r="R38" i="21"/>
  <c r="T38" i="21"/>
  <c r="X554" i="21"/>
  <c r="AG554" i="21"/>
  <c r="L554" i="21"/>
  <c r="AA554" i="21"/>
  <c r="T554" i="21"/>
  <c r="P522" i="21"/>
  <c r="L522" i="21"/>
  <c r="AG522" i="21"/>
  <c r="AA522" i="21"/>
  <c r="R522" i="21"/>
  <c r="Z491" i="21"/>
  <c r="T491" i="21"/>
  <c r="AB491" i="21"/>
  <c r="Y491" i="21"/>
  <c r="Q491" i="21"/>
  <c r="V459" i="21"/>
  <c r="L459" i="21"/>
  <c r="AE459" i="21"/>
  <c r="S459" i="21"/>
  <c r="AG459" i="21"/>
  <c r="O428" i="21"/>
  <c r="L428" i="21"/>
  <c r="Z428" i="21"/>
  <c r="Q428" i="21"/>
  <c r="AB428" i="21"/>
  <c r="P396" i="21"/>
  <c r="Q396" i="21"/>
  <c r="AF396" i="21"/>
  <c r="AG396" i="21"/>
  <c r="W365" i="21"/>
  <c r="AG365" i="21"/>
  <c r="T365" i="21"/>
  <c r="AD365" i="21"/>
  <c r="Y334" i="21"/>
  <c r="AF334" i="21"/>
  <c r="R334" i="21"/>
  <c r="AG334" i="21"/>
  <c r="V303" i="21"/>
  <c r="AB303" i="21"/>
  <c r="AF303" i="21"/>
  <c r="R303" i="21"/>
  <c r="AF284" i="21"/>
  <c r="AD284" i="21"/>
  <c r="AA284" i="21"/>
  <c r="Z284" i="21"/>
  <c r="T284" i="21"/>
  <c r="L284" i="21"/>
  <c r="AB284" i="21"/>
  <c r="AG284" i="21"/>
  <c r="Q284" i="21"/>
  <c r="L302" i="21"/>
  <c r="L270" i="21"/>
  <c r="Y284" i="21"/>
  <c r="L336" i="21"/>
  <c r="AG141" i="21"/>
  <c r="AA485" i="21"/>
  <c r="T485" i="21"/>
  <c r="R438" i="21"/>
  <c r="AD438" i="21"/>
  <c r="R252" i="21"/>
  <c r="AD252" i="21"/>
  <c r="AG197" i="21"/>
  <c r="L197" i="21"/>
  <c r="AC195" i="21"/>
  <c r="AB195" i="21"/>
  <c r="Z131" i="21"/>
  <c r="Q131" i="21"/>
  <c r="Z561" i="21"/>
  <c r="AB561" i="21"/>
  <c r="T561" i="21"/>
  <c r="AB537" i="21"/>
  <c r="AA537" i="21"/>
  <c r="R537" i="21"/>
  <c r="Z537" i="21"/>
  <c r="AD537" i="21"/>
  <c r="AA513" i="21"/>
  <c r="AB513" i="21"/>
  <c r="R513" i="21"/>
  <c r="AC498" i="21"/>
  <c r="R498" i="21"/>
  <c r="AG474" i="21"/>
  <c r="Y474" i="21"/>
  <c r="T474" i="21"/>
  <c r="AD474" i="21"/>
  <c r="Q419" i="21"/>
  <c r="AB419" i="21"/>
  <c r="Y395" i="21"/>
  <c r="AB395" i="21"/>
  <c r="AG395" i="21"/>
  <c r="AD395" i="21"/>
  <c r="AB310" i="21"/>
  <c r="AE310" i="21"/>
  <c r="AE134" i="21"/>
  <c r="S134" i="21"/>
  <c r="AF134" i="21"/>
  <c r="AC134" i="21"/>
  <c r="Y95" i="21"/>
  <c r="AG95" i="21"/>
  <c r="L95" i="21"/>
  <c r="AA95" i="21"/>
  <c r="S95" i="21"/>
  <c r="AD16" i="21"/>
  <c r="AG16" i="21"/>
  <c r="AD540" i="21"/>
  <c r="AC540" i="21"/>
  <c r="AC524" i="21"/>
  <c r="Q524" i="21"/>
  <c r="Q501" i="21"/>
  <c r="AG501" i="21"/>
  <c r="AC430" i="21"/>
  <c r="Q430" i="21"/>
  <c r="V383" i="21"/>
  <c r="AG383" i="21"/>
  <c r="L383" i="21"/>
  <c r="T383" i="21"/>
  <c r="AF383" i="21"/>
  <c r="AC360" i="21"/>
  <c r="AD360" i="21"/>
  <c r="L360" i="21"/>
  <c r="S360" i="21"/>
  <c r="Z360" i="21"/>
  <c r="P344" i="21"/>
  <c r="Q344" i="21"/>
  <c r="AE344" i="21"/>
  <c r="L344" i="21"/>
  <c r="AC344" i="21"/>
  <c r="AF297" i="21"/>
  <c r="AE297" i="21"/>
  <c r="L297" i="21"/>
  <c r="T297" i="21"/>
  <c r="AG297" i="21"/>
  <c r="AC236" i="21"/>
  <c r="Z236" i="21"/>
  <c r="R236" i="21"/>
  <c r="AF236" i="21"/>
  <c r="S129" i="21"/>
  <c r="T129" i="21"/>
  <c r="AF70" i="21"/>
  <c r="AC70" i="21"/>
  <c r="Z70" i="21"/>
  <c r="AE70" i="21"/>
  <c r="AF539" i="21"/>
  <c r="Q539" i="21"/>
  <c r="AC460" i="21"/>
  <c r="S460" i="21"/>
  <c r="Z460" i="21"/>
  <c r="AB460" i="21"/>
  <c r="AF444" i="21"/>
  <c r="S444" i="21"/>
  <c r="AC444" i="21"/>
  <c r="AD444" i="21"/>
  <c r="AA225" i="21"/>
  <c r="T225" i="21"/>
  <c r="L225" i="21"/>
  <c r="AB225" i="21"/>
  <c r="Z225" i="21"/>
  <c r="AG219" i="21"/>
  <c r="S219" i="21"/>
  <c r="Y219" i="21"/>
  <c r="AE219" i="21"/>
  <c r="T219" i="21"/>
  <c r="AE180" i="21"/>
  <c r="Y180" i="21"/>
  <c r="AB180" i="21"/>
  <c r="Q180" i="21"/>
  <c r="AG93" i="21"/>
  <c r="AE93" i="21"/>
  <c r="AD93" i="21"/>
  <c r="Y93" i="21"/>
  <c r="S93" i="21"/>
  <c r="AF54" i="21"/>
  <c r="AD54" i="21"/>
  <c r="R54" i="21"/>
  <c r="AC54" i="21"/>
  <c r="AB253" i="21"/>
  <c r="Z253" i="21"/>
  <c r="Y253" i="21"/>
  <c r="AA253" i="21"/>
  <c r="Z302" i="21"/>
  <c r="AE302" i="21"/>
  <c r="AD302" i="21"/>
  <c r="AF302" i="21"/>
  <c r="R302" i="21"/>
  <c r="T302" i="21"/>
  <c r="AE270" i="21"/>
  <c r="AB270" i="21"/>
  <c r="T270" i="21"/>
  <c r="Y270" i="21"/>
  <c r="Z270" i="21"/>
  <c r="Q270" i="21"/>
  <c r="AC284" i="21"/>
  <c r="AE265" i="21"/>
  <c r="Q265" i="21"/>
  <c r="Y265" i="21"/>
  <c r="Z265" i="21"/>
  <c r="S265" i="21"/>
  <c r="L265" i="21"/>
  <c r="AG265" i="21"/>
  <c r="AB265" i="21"/>
  <c r="R265" i="21"/>
  <c r="L29" i="21"/>
  <c r="R126" i="21"/>
  <c r="AB126" i="21"/>
  <c r="Z126" i="21"/>
  <c r="AD236" i="21"/>
  <c r="Q250" i="21"/>
  <c r="AG250" i="21"/>
  <c r="S279" i="21"/>
  <c r="AA279" i="21"/>
  <c r="Z279" i="21"/>
  <c r="AB259" i="21"/>
  <c r="AC259" i="21"/>
  <c r="AB401" i="21"/>
  <c r="AD277" i="21"/>
  <c r="Z277" i="21"/>
  <c r="AG291" i="21"/>
  <c r="S274" i="21"/>
  <c r="Z274" i="21"/>
  <c r="AA254" i="21"/>
  <c r="S275" i="21"/>
  <c r="Z46" i="21"/>
  <c r="L46" i="21"/>
  <c r="Y46" i="21"/>
  <c r="AC250" i="21"/>
  <c r="AE279" i="21"/>
  <c r="R259" i="21"/>
  <c r="AF259" i="21"/>
  <c r="Y259" i="21"/>
  <c r="Z401" i="21"/>
  <c r="S277" i="21"/>
  <c r="AB277" i="21"/>
  <c r="AG277" i="21"/>
  <c r="Q274" i="21"/>
  <c r="AC274" i="21"/>
  <c r="S254" i="21"/>
  <c r="AF275" i="21"/>
  <c r="L190" i="21"/>
  <c r="Z190" i="21"/>
  <c r="AC190" i="21"/>
  <c r="AG493" i="21"/>
  <c r="T493" i="21"/>
  <c r="AB235" i="21"/>
  <c r="Z235" i="21"/>
  <c r="L235" i="21"/>
  <c r="AB274" i="21"/>
  <c r="Y274" i="21"/>
  <c r="AG275" i="21"/>
  <c r="AC469" i="21"/>
  <c r="AG109" i="21"/>
  <c r="AA109" i="21"/>
  <c r="S109" i="21"/>
  <c r="Z283" i="21"/>
  <c r="S283" i="21"/>
  <c r="AG417" i="21"/>
  <c r="AA417" i="21"/>
  <c r="Z409" i="21"/>
  <c r="AB409" i="21"/>
  <c r="Y283" i="21"/>
  <c r="R417" i="21"/>
  <c r="S417" i="21"/>
  <c r="Y417" i="21"/>
  <c r="L409" i="21"/>
  <c r="S409" i="21"/>
  <c r="AG409" i="21"/>
  <c r="AA376" i="21"/>
  <c r="AG376" i="21"/>
  <c r="AF376" i="21"/>
  <c r="L376" i="21"/>
  <c r="Z376" i="21"/>
  <c r="AB376" i="21"/>
  <c r="S376" i="21"/>
  <c r="AD376" i="21"/>
  <c r="AC376" i="21"/>
  <c r="T376" i="21"/>
  <c r="Q376" i="21"/>
  <c r="R376" i="21"/>
  <c r="AE376" i="21"/>
  <c r="Y376" i="21"/>
  <c r="Y560" i="21"/>
  <c r="Z560" i="21"/>
  <c r="Q560" i="21"/>
  <c r="AB560" i="21"/>
  <c r="AG560" i="21"/>
  <c r="AD560" i="21"/>
  <c r="R560" i="21"/>
  <c r="AF560" i="21"/>
  <c r="AE560" i="21"/>
  <c r="T560" i="21"/>
  <c r="L560" i="21"/>
  <c r="S560" i="21"/>
  <c r="AC560" i="21"/>
  <c r="AA560" i="21"/>
  <c r="Z410" i="21"/>
  <c r="AA410" i="21"/>
  <c r="R410" i="21"/>
  <c r="AC410" i="21"/>
  <c r="AE410" i="21"/>
  <c r="S410" i="21"/>
  <c r="T410" i="21"/>
  <c r="AG410" i="21"/>
  <c r="AF410" i="21"/>
  <c r="Q410" i="21"/>
  <c r="L410" i="21"/>
  <c r="AD410" i="21"/>
  <c r="AB410" i="21"/>
  <c r="Y410" i="21"/>
  <c r="AG371" i="21"/>
  <c r="AD371" i="21"/>
  <c r="Q371" i="21"/>
  <c r="AF371" i="21"/>
  <c r="Y371" i="21"/>
  <c r="S371" i="21"/>
  <c r="T371" i="21"/>
  <c r="AA371" i="21"/>
  <c r="Z371" i="21"/>
  <c r="AE371" i="21"/>
  <c r="L371" i="21"/>
  <c r="AC371" i="21"/>
  <c r="R371" i="21"/>
  <c r="AB371" i="21"/>
  <c r="V440" i="21"/>
  <c r="W440" i="21"/>
  <c r="N440" i="21"/>
  <c r="O440" i="21"/>
  <c r="P440" i="21"/>
  <c r="Z304" i="21"/>
  <c r="AC304" i="21"/>
  <c r="S304" i="21"/>
  <c r="T304" i="21"/>
  <c r="Y304" i="21"/>
  <c r="AF304" i="21"/>
  <c r="AD304" i="21"/>
  <c r="Q304" i="21"/>
  <c r="AB304" i="21"/>
  <c r="AE304" i="21"/>
  <c r="AG304" i="21"/>
  <c r="R304" i="21"/>
  <c r="L304" i="21"/>
  <c r="AA304" i="21"/>
  <c r="AG272" i="21"/>
  <c r="Z272" i="21"/>
  <c r="T272" i="21"/>
  <c r="Q272" i="21"/>
  <c r="Y272" i="21"/>
  <c r="AD272" i="21"/>
  <c r="AA272" i="21"/>
  <c r="AB272" i="21"/>
  <c r="R272" i="21"/>
  <c r="AC272" i="21"/>
  <c r="AE272" i="21"/>
  <c r="S272" i="21"/>
  <c r="L272" i="21"/>
  <c r="AF272" i="21"/>
  <c r="Z244" i="21"/>
  <c r="AB244" i="21"/>
  <c r="T244" i="21"/>
  <c r="R244" i="21"/>
  <c r="AA244" i="21"/>
  <c r="Q244" i="21"/>
  <c r="AD244" i="21"/>
  <c r="AC244" i="21"/>
  <c r="AF244" i="21"/>
  <c r="S244" i="21"/>
  <c r="Y244" i="21"/>
  <c r="AE244" i="21"/>
  <c r="AG244" i="21"/>
  <c r="L244" i="21"/>
  <c r="AA145" i="21"/>
  <c r="AC145" i="21"/>
  <c r="R145" i="21"/>
  <c r="Q145" i="21"/>
  <c r="Y145" i="21"/>
  <c r="AE145" i="21"/>
  <c r="AD145" i="21"/>
  <c r="AG145" i="21"/>
  <c r="T145" i="21"/>
  <c r="S145" i="21"/>
  <c r="AF145" i="21"/>
  <c r="Z145" i="21"/>
  <c r="L145" i="21"/>
  <c r="AB145" i="21"/>
  <c r="AC345" i="21"/>
  <c r="AB345" i="21"/>
  <c r="Q345" i="21"/>
  <c r="L345" i="21"/>
  <c r="AA345" i="21"/>
  <c r="AD345" i="21"/>
  <c r="AF345" i="21"/>
  <c r="S345" i="21"/>
  <c r="AE345" i="21"/>
  <c r="Z345" i="21"/>
  <c r="T345" i="21"/>
  <c r="R345" i="21"/>
  <c r="Y345" i="21"/>
  <c r="AG345" i="21"/>
  <c r="AE130" i="21"/>
  <c r="AG130" i="21"/>
  <c r="Q130" i="21"/>
  <c r="S130" i="21"/>
  <c r="AF130" i="21"/>
  <c r="AC130" i="21"/>
  <c r="R130" i="21"/>
  <c r="AA130" i="21"/>
  <c r="Y130" i="21"/>
  <c r="AD130" i="21"/>
  <c r="T130" i="21"/>
  <c r="AB130" i="21"/>
  <c r="Z130" i="21"/>
  <c r="L130" i="21"/>
  <c r="Y528" i="21"/>
  <c r="AD528" i="21"/>
  <c r="S528" i="21"/>
  <c r="AB528" i="21"/>
  <c r="AG528" i="21"/>
  <c r="Z528" i="21"/>
  <c r="T528" i="21"/>
  <c r="AF528" i="21"/>
  <c r="AA528" i="21"/>
  <c r="R528" i="21"/>
  <c r="L528" i="21"/>
  <c r="Q528" i="21"/>
  <c r="AC528" i="21"/>
  <c r="AE528" i="21"/>
  <c r="AC332" i="21"/>
  <c r="Z332" i="21"/>
  <c r="R332" i="21"/>
  <c r="AF332" i="21"/>
  <c r="AD332" i="21"/>
  <c r="S332" i="21"/>
  <c r="Q332" i="21"/>
  <c r="Y332" i="21"/>
  <c r="AE332" i="21"/>
  <c r="T332" i="21"/>
  <c r="L332" i="21"/>
  <c r="AG332" i="21"/>
  <c r="AA332" i="21"/>
  <c r="AB332" i="21"/>
  <c r="Y314" i="21"/>
  <c r="AE314" i="21"/>
  <c r="Q314" i="21"/>
  <c r="L314" i="21"/>
  <c r="AB314" i="21"/>
  <c r="AG314" i="21"/>
  <c r="Z314" i="21"/>
  <c r="S314" i="21"/>
  <c r="AF314" i="21"/>
  <c r="AD314" i="21"/>
  <c r="T314" i="21"/>
  <c r="R314" i="21"/>
  <c r="AC314" i="21"/>
  <c r="AA314" i="21"/>
  <c r="AA343" i="21"/>
  <c r="AG343" i="21"/>
  <c r="S343" i="21"/>
  <c r="L343" i="21"/>
  <c r="Z343" i="21"/>
  <c r="AE343" i="21"/>
  <c r="AC343" i="21"/>
  <c r="Q343" i="21"/>
  <c r="AB343" i="21"/>
  <c r="AD343" i="21"/>
  <c r="AF343" i="21"/>
  <c r="R343" i="21"/>
  <c r="T343" i="21"/>
  <c r="Y343" i="21"/>
  <c r="AC312" i="21"/>
  <c r="AG312" i="21"/>
  <c r="S312" i="21"/>
  <c r="L312" i="21"/>
  <c r="AA312" i="21"/>
  <c r="Y312" i="21"/>
  <c r="AB312" i="21"/>
  <c r="Q312" i="21"/>
  <c r="Z312" i="21"/>
  <c r="AD312" i="21"/>
  <c r="AF312" i="21"/>
  <c r="R312" i="21"/>
  <c r="T312" i="21"/>
  <c r="AE312" i="21"/>
  <c r="AA423" i="21"/>
  <c r="AG423" i="21"/>
  <c r="L423" i="21"/>
  <c r="Z423" i="21"/>
  <c r="AB423" i="21"/>
  <c r="AF423" i="21"/>
  <c r="Q423" i="21"/>
  <c r="AD423" i="21"/>
  <c r="AC423" i="21"/>
  <c r="AE423" i="21"/>
  <c r="S423" i="21"/>
  <c r="Y423" i="21"/>
  <c r="T423" i="21"/>
  <c r="R423" i="21"/>
  <c r="Y407" i="21"/>
  <c r="AA407" i="21"/>
  <c r="R407" i="21"/>
  <c r="L407" i="21"/>
  <c r="AB407" i="21"/>
  <c r="AG407" i="21"/>
  <c r="AE407" i="21"/>
  <c r="AF407" i="21"/>
  <c r="Z407" i="21"/>
  <c r="T407" i="21"/>
  <c r="S407" i="21"/>
  <c r="Q407" i="21"/>
  <c r="AC407" i="21"/>
  <c r="AD407" i="21"/>
  <c r="Y90" i="21"/>
  <c r="Z90" i="21"/>
  <c r="AA90" i="21"/>
  <c r="S90" i="21"/>
  <c r="AG90" i="21"/>
  <c r="AB90" i="21"/>
  <c r="R90" i="21"/>
  <c r="AE90" i="21"/>
  <c r="Q90" i="21"/>
  <c r="AC90" i="21"/>
  <c r="AF90" i="21"/>
  <c r="L90" i="21"/>
  <c r="AD90" i="21"/>
  <c r="T90" i="21"/>
  <c r="X105" i="21"/>
  <c r="V105" i="21"/>
  <c r="W105" i="21"/>
  <c r="N105" i="21"/>
  <c r="O105" i="21"/>
  <c r="P105" i="21"/>
  <c r="W91" i="21"/>
  <c r="X91" i="21"/>
  <c r="V91" i="21"/>
  <c r="N91" i="21"/>
  <c r="P91" i="21"/>
  <c r="O91" i="21"/>
  <c r="W137" i="21"/>
  <c r="X137" i="21"/>
  <c r="V137" i="21"/>
  <c r="N137" i="21"/>
  <c r="P137" i="21"/>
  <c r="O137" i="21"/>
  <c r="V222" i="21"/>
  <c r="W135" i="21"/>
  <c r="X135" i="21"/>
  <c r="V135" i="21"/>
  <c r="O135" i="21"/>
  <c r="P135" i="21"/>
  <c r="N135" i="21"/>
  <c r="Y494" i="21"/>
  <c r="Z494" i="21"/>
  <c r="AF494" i="21"/>
  <c r="Q494" i="21"/>
  <c r="Y431" i="21"/>
  <c r="AA431" i="21"/>
  <c r="L431" i="21"/>
  <c r="AB431" i="21"/>
  <c r="AG431" i="21"/>
  <c r="AE431" i="21"/>
  <c r="R431" i="21"/>
  <c r="Y384" i="21"/>
  <c r="AA384" i="21"/>
  <c r="T384" i="21"/>
  <c r="L384" i="21"/>
  <c r="AB384" i="21"/>
  <c r="AG384" i="21"/>
  <c r="AE384" i="21"/>
  <c r="AF384" i="21"/>
  <c r="Z384" i="21"/>
  <c r="S384" i="21"/>
  <c r="Q384" i="21"/>
  <c r="AG337" i="21"/>
  <c r="AB337" i="21"/>
  <c r="Q337" i="21"/>
  <c r="L337" i="21"/>
  <c r="Y337" i="21"/>
  <c r="AD337" i="21"/>
  <c r="AF337" i="21"/>
  <c r="S337" i="21"/>
  <c r="AC337" i="21"/>
  <c r="AA337" i="21"/>
  <c r="T337" i="21"/>
  <c r="AC306" i="21"/>
  <c r="AB306" i="21"/>
  <c r="Q306" i="21"/>
  <c r="L306" i="21"/>
  <c r="AA306" i="21"/>
  <c r="AD306" i="21"/>
  <c r="AF306" i="21"/>
  <c r="S306" i="21"/>
  <c r="AE306" i="21"/>
  <c r="Z306" i="21"/>
  <c r="T306" i="21"/>
  <c r="AB83" i="21"/>
  <c r="AA83" i="21"/>
  <c r="R83" i="21"/>
  <c r="AC83" i="21"/>
  <c r="AE83" i="21"/>
  <c r="Q83" i="21"/>
  <c r="S83" i="21"/>
  <c r="AG83" i="21"/>
  <c r="AF83" i="21"/>
  <c r="L83" i="21"/>
  <c r="Y544" i="21"/>
  <c r="AD544" i="21"/>
  <c r="S544" i="21"/>
  <c r="AB544" i="21"/>
  <c r="AG544" i="21"/>
  <c r="AE544" i="21"/>
  <c r="T544" i="21"/>
  <c r="AF544" i="21"/>
  <c r="AA544" i="21"/>
  <c r="R544" i="21"/>
  <c r="L544" i="21"/>
  <c r="V434" i="21"/>
  <c r="W434" i="21"/>
  <c r="X434" i="21"/>
  <c r="N434" i="21"/>
  <c r="O434" i="21"/>
  <c r="P434" i="21"/>
  <c r="X332" i="21"/>
  <c r="V332" i="21"/>
  <c r="W332" i="21"/>
  <c r="O332" i="21"/>
  <c r="P332" i="21"/>
  <c r="N332" i="21"/>
  <c r="Y301" i="21"/>
  <c r="AB301" i="21"/>
  <c r="T301" i="21"/>
  <c r="AD301" i="21"/>
  <c r="AF301" i="21"/>
  <c r="R301" i="21"/>
  <c r="AC301" i="21"/>
  <c r="AG301" i="21"/>
  <c r="S301" i="21"/>
  <c r="L301" i="21"/>
  <c r="AA133" i="21"/>
  <c r="AC133" i="21"/>
  <c r="AG133" i="21"/>
  <c r="T133" i="21"/>
  <c r="AB133" i="21"/>
  <c r="Y133" i="21"/>
  <c r="R133" i="21"/>
  <c r="AF133" i="21"/>
  <c r="Z133" i="21"/>
  <c r="L133" i="21"/>
  <c r="AF35" i="21"/>
  <c r="AA35" i="21"/>
  <c r="Q35" i="21"/>
  <c r="S35" i="21"/>
  <c r="AC35" i="21"/>
  <c r="AE35" i="21"/>
  <c r="AB35" i="21"/>
  <c r="AD35" i="21"/>
  <c r="L35" i="21"/>
  <c r="Y35" i="21"/>
  <c r="Z35" i="21"/>
  <c r="T35" i="21"/>
  <c r="AB527" i="21"/>
  <c r="AG527" i="21"/>
  <c r="S527" i="21"/>
  <c r="AF527" i="21"/>
  <c r="AC527" i="21"/>
  <c r="L527" i="21"/>
  <c r="AA527" i="21"/>
  <c r="Y527" i="21"/>
  <c r="AE527" i="21"/>
  <c r="Z527" i="21"/>
  <c r="R527" i="21"/>
  <c r="AC496" i="21"/>
  <c r="Z496" i="21"/>
  <c r="R496" i="21"/>
  <c r="AE496" i="21"/>
  <c r="AB496" i="21"/>
  <c r="Q496" i="21"/>
  <c r="AD496" i="21"/>
  <c r="T496" i="21"/>
  <c r="S496" i="21"/>
  <c r="AA496" i="21"/>
  <c r="AG496" i="21"/>
  <c r="Z456" i="21"/>
  <c r="AB456" i="21"/>
  <c r="AF456" i="21"/>
  <c r="L456" i="21"/>
  <c r="AA456" i="21"/>
  <c r="Y456" i="21"/>
  <c r="Q456" i="21"/>
  <c r="AC456" i="21"/>
  <c r="AD456" i="21"/>
  <c r="AG456" i="21"/>
  <c r="S456" i="21"/>
  <c r="AC237" i="21"/>
  <c r="AE237" i="21"/>
  <c r="AD237" i="21"/>
  <c r="AF237" i="21"/>
  <c r="AA237" i="21"/>
  <c r="S237" i="21"/>
  <c r="AG237" i="21"/>
  <c r="L237" i="21"/>
  <c r="AB237" i="21"/>
  <c r="Z237" i="21"/>
  <c r="R237" i="21"/>
  <c r="Y208" i="21"/>
  <c r="AG208" i="21"/>
  <c r="S208" i="21"/>
  <c r="AC208" i="21"/>
  <c r="R208" i="21"/>
  <c r="T208" i="21"/>
  <c r="AA208" i="21"/>
  <c r="Z208" i="21"/>
  <c r="AF208" i="21"/>
  <c r="AE208" i="21"/>
  <c r="AB208" i="21"/>
  <c r="Q208" i="21"/>
  <c r="Z81" i="21"/>
  <c r="AD81" i="21"/>
  <c r="R81" i="21"/>
  <c r="Y81" i="21"/>
  <c r="AE81" i="21"/>
  <c r="S81" i="21"/>
  <c r="AB81" i="21"/>
  <c r="AA81" i="21"/>
  <c r="Q81" i="21"/>
  <c r="AC81" i="21"/>
  <c r="L81" i="21"/>
  <c r="AG81" i="21"/>
  <c r="T81" i="21"/>
  <c r="AC18" i="21"/>
  <c r="AD18" i="21"/>
  <c r="T18" i="21"/>
  <c r="AB18" i="21"/>
  <c r="AG18" i="21"/>
  <c r="S18" i="21"/>
  <c r="R18" i="21"/>
  <c r="AE18" i="21"/>
  <c r="Q18" i="21"/>
  <c r="AF18" i="21"/>
  <c r="L18" i="21"/>
  <c r="Y18" i="21"/>
  <c r="AA18" i="21"/>
  <c r="V447" i="21"/>
  <c r="W447" i="21"/>
  <c r="N447" i="21"/>
  <c r="P447" i="21"/>
  <c r="O447" i="21"/>
  <c r="V323" i="21"/>
  <c r="W323" i="21"/>
  <c r="N323" i="21"/>
  <c r="P323" i="21"/>
  <c r="O323" i="21"/>
  <c r="AD390" i="21"/>
  <c r="R382" i="21"/>
  <c r="AF374" i="21"/>
  <c r="AC374" i="21"/>
  <c r="T366" i="21"/>
  <c r="AD366" i="21"/>
  <c r="AB359" i="21"/>
  <c r="S351" i="21"/>
  <c r="X257" i="21"/>
  <c r="V257" i="21"/>
  <c r="W257" i="21"/>
  <c r="O257" i="21"/>
  <c r="N257" i="21"/>
  <c r="R295" i="21"/>
  <c r="S248" i="21"/>
  <c r="Z248" i="21"/>
  <c r="V362" i="21"/>
  <c r="W362" i="21"/>
  <c r="O362" i="21"/>
  <c r="P362" i="21"/>
  <c r="N362" i="21"/>
  <c r="V252" i="21"/>
  <c r="W252" i="21"/>
  <c r="X252" i="21"/>
  <c r="N252" i="21"/>
  <c r="O252" i="21"/>
  <c r="P252" i="21"/>
  <c r="AF479" i="21"/>
  <c r="Z385" i="21"/>
  <c r="AB385" i="21"/>
  <c r="W393" i="21"/>
  <c r="V393" i="21"/>
  <c r="P393" i="21"/>
  <c r="O393" i="21"/>
  <c r="N393" i="21"/>
  <c r="AF185" i="21"/>
  <c r="AC445" i="21"/>
  <c r="AE445" i="21"/>
  <c r="S445" i="21"/>
  <c r="AG445" i="21"/>
  <c r="AF445" i="21"/>
  <c r="T445" i="21"/>
  <c r="L445" i="21"/>
  <c r="Y445" i="21"/>
  <c r="AD445" i="21"/>
  <c r="AA445" i="21"/>
  <c r="Q445" i="21"/>
  <c r="AB445" i="21"/>
  <c r="R445" i="21"/>
  <c r="AB14" i="21"/>
  <c r="AG14" i="21"/>
  <c r="AA14" i="21"/>
  <c r="Q14" i="21"/>
  <c r="AF14" i="21"/>
  <c r="AE14" i="21"/>
  <c r="R14" i="21"/>
  <c r="T14" i="21"/>
  <c r="AC14" i="21"/>
  <c r="AD14" i="21"/>
  <c r="S14" i="21"/>
  <c r="L14" i="21"/>
  <c r="Y14" i="21"/>
  <c r="Z14" i="21"/>
  <c r="X82" i="21"/>
  <c r="V82" i="21"/>
  <c r="W82" i="21"/>
  <c r="P82" i="21"/>
  <c r="O82" i="21"/>
  <c r="N82" i="21"/>
  <c r="V223" i="21"/>
  <c r="W223" i="21"/>
  <c r="X223" i="21"/>
  <c r="P223" i="21"/>
  <c r="O223" i="21"/>
  <c r="N223" i="21"/>
  <c r="V76" i="21"/>
  <c r="W76" i="21"/>
  <c r="X76" i="21"/>
  <c r="N76" i="21"/>
  <c r="O76" i="21"/>
  <c r="P76" i="21"/>
  <c r="W154" i="21"/>
  <c r="X154" i="21"/>
  <c r="V154" i="21"/>
  <c r="O154" i="21"/>
  <c r="P154" i="21"/>
  <c r="N154" i="21"/>
  <c r="X50" i="21"/>
  <c r="W50" i="21"/>
  <c r="V50" i="21"/>
  <c r="N50" i="21"/>
  <c r="P50" i="21"/>
  <c r="O50" i="21"/>
  <c r="W126" i="21"/>
  <c r="X126" i="21"/>
  <c r="V126" i="21"/>
  <c r="P126" i="21"/>
  <c r="O126" i="21"/>
  <c r="N126" i="21"/>
  <c r="W166" i="21"/>
  <c r="X166" i="21"/>
  <c r="V166" i="21"/>
  <c r="P166" i="21"/>
  <c r="O166" i="21"/>
  <c r="N166" i="21"/>
  <c r="V116" i="21"/>
  <c r="W116" i="21"/>
  <c r="X116" i="21"/>
  <c r="N116" i="21"/>
  <c r="O116" i="21"/>
  <c r="P116" i="21"/>
  <c r="V62" i="21"/>
  <c r="W62" i="21"/>
  <c r="P62" i="21"/>
  <c r="O62" i="21"/>
  <c r="N62" i="21"/>
  <c r="V92" i="21"/>
  <c r="W92" i="21"/>
  <c r="N92" i="21"/>
  <c r="X92" i="21"/>
  <c r="O92" i="21"/>
  <c r="P92" i="21"/>
  <c r="W128" i="21"/>
  <c r="X128" i="21"/>
  <c r="V128" i="21"/>
  <c r="N128" i="21"/>
  <c r="O128" i="21"/>
  <c r="P128" i="21"/>
  <c r="X117" i="21"/>
  <c r="W117" i="21"/>
  <c r="V117" i="21"/>
  <c r="O117" i="21"/>
  <c r="P117" i="21"/>
  <c r="N117" i="21"/>
  <c r="V132" i="21"/>
  <c r="X113" i="21"/>
  <c r="V113" i="21"/>
  <c r="W113" i="21"/>
  <c r="O113" i="21"/>
  <c r="P113" i="21"/>
  <c r="N113" i="21"/>
  <c r="V107" i="21"/>
  <c r="W107" i="21"/>
  <c r="X107" i="21"/>
  <c r="P107" i="21"/>
  <c r="O107" i="21"/>
  <c r="N107" i="21"/>
  <c r="X27" i="21"/>
  <c r="V27" i="21"/>
  <c r="W27" i="21"/>
  <c r="N27" i="21"/>
  <c r="P27" i="21"/>
  <c r="O27" i="21"/>
  <c r="W150" i="21"/>
  <c r="X150" i="21"/>
  <c r="V150" i="21"/>
  <c r="O150" i="21"/>
  <c r="P150" i="21"/>
  <c r="N150" i="21"/>
  <c r="W87" i="21"/>
  <c r="X87" i="21"/>
  <c r="V87" i="21"/>
  <c r="N87" i="21"/>
  <c r="P87" i="21"/>
  <c r="O87" i="21"/>
  <c r="X35" i="21"/>
  <c r="V35" i="21"/>
  <c r="W35" i="21"/>
  <c r="N35" i="21"/>
  <c r="P35" i="21"/>
  <c r="O35" i="21"/>
  <c r="W164" i="21"/>
  <c r="X164" i="21"/>
  <c r="V164" i="21"/>
  <c r="N164" i="21"/>
  <c r="O164" i="21"/>
  <c r="P164" i="21"/>
  <c r="W121" i="21"/>
  <c r="X121" i="21"/>
  <c r="V121" i="21"/>
  <c r="O121" i="21"/>
  <c r="P121" i="21"/>
  <c r="N121" i="21"/>
  <c r="V549" i="21"/>
  <c r="X549" i="21"/>
  <c r="W549" i="21"/>
  <c r="P549" i="21"/>
  <c r="O549" i="21"/>
  <c r="N549" i="21"/>
  <c r="V533" i="21"/>
  <c r="W533" i="21"/>
  <c r="X533" i="21"/>
  <c r="O533" i="21"/>
  <c r="P533" i="21"/>
  <c r="N533" i="21"/>
  <c r="V517" i="21"/>
  <c r="W517" i="21"/>
  <c r="O517" i="21"/>
  <c r="P517" i="21"/>
  <c r="N517" i="21"/>
  <c r="V486" i="21"/>
  <c r="W486" i="21"/>
  <c r="X486" i="21"/>
  <c r="N486" i="21"/>
  <c r="O486" i="21"/>
  <c r="P486" i="21"/>
  <c r="X407" i="21"/>
  <c r="W407" i="21"/>
  <c r="V407" i="21"/>
  <c r="P407" i="21"/>
  <c r="N407" i="21"/>
  <c r="O407" i="21"/>
  <c r="V391" i="21"/>
  <c r="W391" i="21"/>
  <c r="O391" i="21"/>
  <c r="P391" i="21"/>
  <c r="N391" i="21"/>
  <c r="W345" i="21"/>
  <c r="X345" i="21"/>
  <c r="V345" i="21"/>
  <c r="P345" i="21"/>
  <c r="O345" i="21"/>
  <c r="N345" i="21"/>
  <c r="W329" i="21"/>
  <c r="X329" i="21"/>
  <c r="V329" i="21"/>
  <c r="P329" i="21"/>
  <c r="O329" i="21"/>
  <c r="N329" i="21"/>
  <c r="AA186" i="21"/>
  <c r="AB186" i="21"/>
  <c r="AC186" i="21"/>
  <c r="Q186" i="21"/>
  <c r="Z186" i="21"/>
  <c r="Y186" i="21"/>
  <c r="L186" i="21"/>
  <c r="AF186" i="21"/>
  <c r="AD186" i="21"/>
  <c r="S186" i="21"/>
  <c r="AA154" i="21"/>
  <c r="Y154" i="21"/>
  <c r="AD154" i="21"/>
  <c r="R154" i="21"/>
  <c r="AB154" i="21"/>
  <c r="Z154" i="21"/>
  <c r="L154" i="21"/>
  <c r="AF154" i="21"/>
  <c r="AC154" i="21"/>
  <c r="T154" i="21"/>
  <c r="AA122" i="21"/>
  <c r="Y122" i="21"/>
  <c r="AD122" i="21"/>
  <c r="S122" i="21"/>
  <c r="AB122" i="21"/>
  <c r="Z122" i="21"/>
  <c r="L122" i="21"/>
  <c r="AF122" i="21"/>
  <c r="AC122" i="21"/>
  <c r="Q122" i="21"/>
  <c r="Y91" i="21"/>
  <c r="AD91" i="21"/>
  <c r="Z91" i="21"/>
  <c r="T91" i="21"/>
  <c r="AG91" i="21"/>
  <c r="AF91" i="21"/>
  <c r="L91" i="21"/>
  <c r="AB91" i="21"/>
  <c r="AA91" i="21"/>
  <c r="R91" i="21"/>
  <c r="AB59" i="21"/>
  <c r="AG59" i="21"/>
  <c r="AD59" i="21"/>
  <c r="S59" i="21"/>
  <c r="Y59" i="21"/>
  <c r="Z59" i="21"/>
  <c r="L59" i="21"/>
  <c r="AC59" i="21"/>
  <c r="AA59" i="21"/>
  <c r="Q59" i="21"/>
  <c r="AB28" i="21"/>
  <c r="AG28" i="21"/>
  <c r="AD28" i="21"/>
  <c r="Q28" i="21"/>
  <c r="Y28" i="21"/>
  <c r="Z28" i="21"/>
  <c r="L28" i="21"/>
  <c r="AC28" i="21"/>
  <c r="AA28" i="21"/>
  <c r="S28" i="21"/>
  <c r="AA552" i="21"/>
  <c r="Y552" i="21"/>
  <c r="Q552" i="21"/>
  <c r="Z552" i="21"/>
  <c r="AC552" i="21"/>
  <c r="T552" i="21"/>
  <c r="R552" i="21"/>
  <c r="AD552" i="21"/>
  <c r="AF552" i="21"/>
  <c r="AG552" i="21"/>
  <c r="L552" i="21"/>
  <c r="Y520" i="21"/>
  <c r="AD520" i="21"/>
  <c r="S520" i="21"/>
  <c r="AB520" i="21"/>
  <c r="AG520" i="21"/>
  <c r="AE520" i="21"/>
  <c r="T520" i="21"/>
  <c r="AF520" i="21"/>
  <c r="AA520" i="21"/>
  <c r="R520" i="21"/>
  <c r="L520" i="21"/>
  <c r="X481" i="21"/>
  <c r="V481" i="21"/>
  <c r="W481" i="21"/>
  <c r="N481" i="21"/>
  <c r="P481" i="21"/>
  <c r="O481" i="21"/>
  <c r="AE457" i="21"/>
  <c r="AB457" i="21"/>
  <c r="R457" i="21"/>
  <c r="AD457" i="21"/>
  <c r="Y457" i="21"/>
  <c r="S457" i="21"/>
  <c r="L457" i="21"/>
  <c r="AA457" i="21"/>
  <c r="AG457" i="21"/>
  <c r="T457" i="21"/>
  <c r="Z434" i="21"/>
  <c r="AA434" i="21"/>
  <c r="Q434" i="21"/>
  <c r="AC434" i="21"/>
  <c r="AE434" i="21"/>
  <c r="R434" i="21"/>
  <c r="L434" i="21"/>
  <c r="AG434" i="21"/>
  <c r="AF434" i="21"/>
  <c r="S434" i="21"/>
  <c r="AE387" i="21"/>
  <c r="AB387" i="21"/>
  <c r="Q387" i="21"/>
  <c r="AD387" i="21"/>
  <c r="Y387" i="21"/>
  <c r="R387" i="21"/>
  <c r="AA387" i="21"/>
  <c r="AG387" i="21"/>
  <c r="S387" i="21"/>
  <c r="L387" i="21"/>
  <c r="AG356" i="21"/>
  <c r="AF356" i="21"/>
  <c r="T356" i="21"/>
  <c r="AD356" i="21"/>
  <c r="Y356" i="21"/>
  <c r="R356" i="21"/>
  <c r="AB356" i="21"/>
  <c r="AA356" i="21"/>
  <c r="AE356" i="21"/>
  <c r="L356" i="21"/>
  <c r="X309" i="21"/>
  <c r="V309" i="21"/>
  <c r="W309" i="21"/>
  <c r="O309" i="21"/>
  <c r="P309" i="21"/>
  <c r="N309" i="21"/>
  <c r="Y285" i="21"/>
  <c r="Z285" i="21"/>
  <c r="R285" i="21"/>
  <c r="AF285" i="21"/>
  <c r="AE285" i="21"/>
  <c r="T285" i="21"/>
  <c r="AC285" i="21"/>
  <c r="AG285" i="21"/>
  <c r="Q285" i="21"/>
  <c r="L285" i="21"/>
  <c r="AE198" i="21"/>
  <c r="AG198" i="21"/>
  <c r="R198" i="21"/>
  <c r="T198" i="21"/>
  <c r="AF198" i="21"/>
  <c r="AD198" i="21"/>
  <c r="S198" i="21"/>
  <c r="AA198" i="21"/>
  <c r="AB198" i="21"/>
  <c r="Y198" i="21"/>
  <c r="Q198" i="21"/>
  <c r="AE149" i="21"/>
  <c r="AD149" i="21"/>
  <c r="R149" i="21"/>
  <c r="T149" i="21"/>
  <c r="AF149" i="21"/>
  <c r="Z149" i="21"/>
  <c r="L149" i="21"/>
  <c r="AA149" i="21"/>
  <c r="AC149" i="21"/>
  <c r="AG149" i="21"/>
  <c r="Q149" i="21"/>
  <c r="AG105" i="21"/>
  <c r="AF105" i="21"/>
  <c r="S105" i="21"/>
  <c r="Z105" i="21"/>
  <c r="R105" i="21"/>
  <c r="AC105" i="21"/>
  <c r="AA105" i="21"/>
  <c r="Q105" i="21"/>
  <c r="AD105" i="21"/>
  <c r="AB105" i="21"/>
  <c r="T105" i="21"/>
  <c r="AG74" i="21"/>
  <c r="AF74" i="21"/>
  <c r="Q74" i="21"/>
  <c r="AC74" i="21"/>
  <c r="AB74" i="21"/>
  <c r="S74" i="21"/>
  <c r="Z74" i="21"/>
  <c r="T74" i="21"/>
  <c r="Y74" i="21"/>
  <c r="AE74" i="21"/>
  <c r="L74" i="21"/>
  <c r="Y43" i="21"/>
  <c r="AD43" i="21"/>
  <c r="R43" i="21"/>
  <c r="AG43" i="21"/>
  <c r="Q43" i="21"/>
  <c r="AF43" i="21"/>
  <c r="Z43" i="21"/>
  <c r="T43" i="21"/>
  <c r="AC43" i="21"/>
  <c r="AE43" i="21"/>
  <c r="S43" i="21"/>
  <c r="Y11" i="21"/>
  <c r="AD11" i="21"/>
  <c r="T11" i="21"/>
  <c r="AF11" i="21"/>
  <c r="Z11" i="21"/>
  <c r="R11" i="21"/>
  <c r="AG11" i="21"/>
  <c r="S11" i="21"/>
  <c r="AB11" i="21"/>
  <c r="AA11" i="21"/>
  <c r="L11" i="21"/>
  <c r="V535" i="21"/>
  <c r="W535" i="21"/>
  <c r="X535" i="21"/>
  <c r="N535" i="21"/>
  <c r="P535" i="21"/>
  <c r="O535" i="21"/>
  <c r="W519" i="21"/>
  <c r="X519" i="21"/>
  <c r="V519" i="21"/>
  <c r="N519" i="21"/>
  <c r="P519" i="21"/>
  <c r="O519" i="21"/>
  <c r="O504" i="21"/>
  <c r="N488" i="21"/>
  <c r="AD472" i="21"/>
  <c r="Y472" i="21"/>
  <c r="V464" i="21"/>
  <c r="X464" i="21"/>
  <c r="W464" i="21"/>
  <c r="N464" i="21"/>
  <c r="O464" i="21"/>
  <c r="P464" i="21"/>
  <c r="AA205" i="21"/>
  <c r="AC205" i="21"/>
  <c r="R205" i="21"/>
  <c r="Q205" i="21"/>
  <c r="AG205" i="21"/>
  <c r="Y205" i="21"/>
  <c r="AE205" i="21"/>
  <c r="AF205" i="21"/>
  <c r="L205" i="21"/>
  <c r="AB205" i="21"/>
  <c r="Z205" i="21"/>
  <c r="T205" i="21"/>
  <c r="AA121" i="21"/>
  <c r="AC121" i="21"/>
  <c r="S121" i="21"/>
  <c r="R121" i="21"/>
  <c r="AE121" i="21"/>
  <c r="Y121" i="21"/>
  <c r="AG121" i="21"/>
  <c r="AF121" i="21"/>
  <c r="T121" i="21"/>
  <c r="AD121" i="21"/>
  <c r="L121" i="21"/>
  <c r="AB215" i="21"/>
  <c r="Z215" i="21"/>
  <c r="S215" i="21"/>
  <c r="Q215" i="21"/>
  <c r="AD215" i="21"/>
  <c r="L215" i="21"/>
  <c r="AF215" i="21"/>
  <c r="AA215" i="21"/>
  <c r="AG215" i="21"/>
  <c r="Y215" i="21"/>
  <c r="AC215" i="21"/>
  <c r="R215" i="21"/>
  <c r="AA184" i="21"/>
  <c r="AD184" i="21"/>
  <c r="T184" i="21"/>
  <c r="AF184" i="21"/>
  <c r="AE184" i="21"/>
  <c r="Z184" i="21"/>
  <c r="AB184" i="21"/>
  <c r="S184" i="21"/>
  <c r="AC184" i="21"/>
  <c r="L184" i="21"/>
  <c r="Y184" i="21"/>
  <c r="Q184" i="21"/>
  <c r="AA152" i="21"/>
  <c r="Y152" i="21"/>
  <c r="Q152" i="21"/>
  <c r="AC152" i="21"/>
  <c r="AE152" i="21"/>
  <c r="AG152" i="21"/>
  <c r="L152" i="21"/>
  <c r="S152" i="21"/>
  <c r="Z152" i="21"/>
  <c r="AB152" i="21"/>
  <c r="R152" i="21"/>
  <c r="AF152" i="21"/>
  <c r="T152" i="21"/>
  <c r="Y120" i="21"/>
  <c r="AA120" i="21"/>
  <c r="R120" i="21"/>
  <c r="AB120" i="21"/>
  <c r="AC120" i="21"/>
  <c r="AF120" i="21"/>
  <c r="L120" i="21"/>
  <c r="T120" i="21"/>
  <c r="AG120" i="21"/>
  <c r="Z120" i="21"/>
  <c r="S120" i="21"/>
  <c r="AE120" i="21"/>
  <c r="Q120" i="21"/>
  <c r="Y89" i="21"/>
  <c r="AE89" i="21"/>
  <c r="AB89" i="21"/>
  <c r="R89" i="21"/>
  <c r="AC89" i="21"/>
  <c r="AA89" i="21"/>
  <c r="S89" i="21"/>
  <c r="Q89" i="21"/>
  <c r="AF89" i="21"/>
  <c r="AG89" i="21"/>
  <c r="L89" i="21"/>
  <c r="Z89" i="21"/>
  <c r="T89" i="21"/>
  <c r="AB57" i="21"/>
  <c r="AG57" i="21"/>
  <c r="AA57" i="21"/>
  <c r="Q57" i="21"/>
  <c r="AF57" i="21"/>
  <c r="AE57" i="21"/>
  <c r="R57" i="21"/>
  <c r="T57" i="21"/>
  <c r="Z57" i="21"/>
  <c r="Y57" i="21"/>
  <c r="L57" i="21"/>
  <c r="AC57" i="21"/>
  <c r="S57" i="21"/>
  <c r="AB26" i="21"/>
  <c r="AG26" i="21"/>
  <c r="AA26" i="21"/>
  <c r="S26" i="21"/>
  <c r="AF26" i="21"/>
  <c r="AE26" i="21"/>
  <c r="T26" i="21"/>
  <c r="R26" i="21"/>
  <c r="Z26" i="21"/>
  <c r="Y26" i="21"/>
  <c r="L26" i="21"/>
  <c r="AC26" i="21"/>
  <c r="Q26" i="21"/>
  <c r="AG550" i="21"/>
  <c r="AE550" i="21"/>
  <c r="L550" i="21"/>
  <c r="S550" i="21"/>
  <c r="Z550" i="21"/>
  <c r="AF550" i="21"/>
  <c r="R550" i="21"/>
  <c r="AD550" i="21"/>
  <c r="Y550" i="21"/>
  <c r="AA550" i="21"/>
  <c r="AC550" i="21"/>
  <c r="Q550" i="21"/>
  <c r="AB518" i="21"/>
  <c r="AD518" i="21"/>
  <c r="L518" i="21"/>
  <c r="R518" i="21"/>
  <c r="AF518" i="21"/>
  <c r="AG518" i="21"/>
  <c r="Q518" i="21"/>
  <c r="Z518" i="21"/>
  <c r="AA518" i="21"/>
  <c r="Y518" i="21"/>
  <c r="AE518" i="21"/>
  <c r="T518" i="21"/>
  <c r="AG455" i="21"/>
  <c r="AF455" i="21"/>
  <c r="L455" i="21"/>
  <c r="S455" i="21"/>
  <c r="Z455" i="21"/>
  <c r="AB455" i="21"/>
  <c r="R455" i="21"/>
  <c r="AD455" i="21"/>
  <c r="Y455" i="21"/>
  <c r="AA455" i="21"/>
  <c r="AC455" i="21"/>
  <c r="Q455" i="21"/>
  <c r="AB424" i="21"/>
  <c r="Z424" i="21"/>
  <c r="L424" i="21"/>
  <c r="Q424" i="21"/>
  <c r="AF424" i="21"/>
  <c r="AC424" i="21"/>
  <c r="T424" i="21"/>
  <c r="AA424" i="21"/>
  <c r="AD424" i="21"/>
  <c r="Y424" i="21"/>
  <c r="AG424" i="21"/>
  <c r="R424" i="21"/>
  <c r="AB392" i="21"/>
  <c r="Y392" i="21"/>
  <c r="AG392" i="21"/>
  <c r="AF392" i="21"/>
  <c r="Z392" i="21"/>
  <c r="R392" i="21"/>
  <c r="AA392" i="21"/>
  <c r="S392" i="21"/>
  <c r="AC392" i="21"/>
  <c r="L392" i="21"/>
  <c r="AD392" i="21"/>
  <c r="Q392" i="21"/>
  <c r="Y362" i="21"/>
  <c r="AG362" i="21"/>
  <c r="T362" i="21"/>
  <c r="AD362" i="21"/>
  <c r="AC362" i="21"/>
  <c r="R362" i="21"/>
  <c r="AF362" i="21"/>
  <c r="Q362" i="21"/>
  <c r="AE362" i="21"/>
  <c r="S362" i="21"/>
  <c r="Z362" i="21"/>
  <c r="L362" i="21"/>
  <c r="AB330" i="21"/>
  <c r="AG330" i="21"/>
  <c r="R330" i="21"/>
  <c r="AF330" i="21"/>
  <c r="Y330" i="21"/>
  <c r="S330" i="21"/>
  <c r="AD330" i="21"/>
  <c r="L330" i="21"/>
  <c r="AE330" i="21"/>
  <c r="Z330" i="21"/>
  <c r="AC330" i="21"/>
  <c r="T330" i="21"/>
  <c r="AA299" i="21"/>
  <c r="Y299" i="21"/>
  <c r="T299" i="21"/>
  <c r="AF299" i="21"/>
  <c r="AE299" i="21"/>
  <c r="Q299" i="21"/>
  <c r="AG299" i="21"/>
  <c r="L299" i="21"/>
  <c r="AD299" i="21"/>
  <c r="S299" i="21"/>
  <c r="AB299" i="21"/>
  <c r="R299" i="21"/>
  <c r="T258" i="21"/>
  <c r="AB258" i="21"/>
  <c r="AC258" i="21"/>
  <c r="L390" i="21"/>
  <c r="R390" i="21"/>
  <c r="AE390" i="21"/>
  <c r="Y390" i="21"/>
  <c r="L382" i="21"/>
  <c r="S382" i="21"/>
  <c r="AG382" i="21"/>
  <c r="AA382" i="21"/>
  <c r="L374" i="21"/>
  <c r="R374" i="21"/>
  <c r="AB374" i="21"/>
  <c r="AG374" i="21"/>
  <c r="L366" i="21"/>
  <c r="Q366" i="21"/>
  <c r="AC366" i="21"/>
  <c r="AA366" i="21"/>
  <c r="L359" i="21"/>
  <c r="Q359" i="21"/>
  <c r="Z359" i="21"/>
  <c r="AG359" i="21"/>
  <c r="L351" i="21"/>
  <c r="T351" i="21"/>
  <c r="AE351" i="21"/>
  <c r="AA351" i="21"/>
  <c r="Y335" i="21"/>
  <c r="AD335" i="21"/>
  <c r="AF335" i="21"/>
  <c r="AC335" i="21"/>
  <c r="AA335" i="21"/>
  <c r="R335" i="21"/>
  <c r="L335" i="21"/>
  <c r="Z335" i="21"/>
  <c r="Q335" i="21"/>
  <c r="AE335" i="21"/>
  <c r="T335" i="21"/>
  <c r="AG335" i="21"/>
  <c r="S335" i="21"/>
  <c r="AB257" i="21"/>
  <c r="AE257" i="21"/>
  <c r="Y257" i="21"/>
  <c r="Q257" i="21"/>
  <c r="AF257" i="21"/>
  <c r="AC257" i="21"/>
  <c r="S257" i="21"/>
  <c r="AA257" i="21"/>
  <c r="L257" i="21"/>
  <c r="AD257" i="21"/>
  <c r="R257" i="21"/>
  <c r="AG257" i="21"/>
  <c r="Q429" i="21"/>
  <c r="AE429" i="21"/>
  <c r="AC429" i="21"/>
  <c r="T413" i="21"/>
  <c r="AG413" i="21"/>
  <c r="AF413" i="21"/>
  <c r="V298" i="21"/>
  <c r="W298" i="21"/>
  <c r="N298" i="21"/>
  <c r="O298" i="21"/>
  <c r="P298" i="21"/>
  <c r="Q298" i="21"/>
  <c r="AE298" i="21"/>
  <c r="AA298" i="21"/>
  <c r="T271" i="21"/>
  <c r="AD271" i="21"/>
  <c r="AC271" i="21"/>
  <c r="T251" i="21"/>
  <c r="AB251" i="21"/>
  <c r="AE251" i="21"/>
  <c r="X286" i="21"/>
  <c r="V286" i="21"/>
  <c r="W286" i="21"/>
  <c r="N286" i="21"/>
  <c r="P286" i="21"/>
  <c r="O286" i="21"/>
  <c r="S286" i="21"/>
  <c r="Z286" i="21"/>
  <c r="AG286" i="21"/>
  <c r="W260" i="21"/>
  <c r="V260" i="21"/>
  <c r="N260" i="21"/>
  <c r="O260" i="21"/>
  <c r="P260" i="21"/>
  <c r="Q260" i="21"/>
  <c r="Y260" i="21"/>
  <c r="AF260" i="21"/>
  <c r="L295" i="21"/>
  <c r="Y295" i="21"/>
  <c r="AC295" i="21"/>
  <c r="AA295" i="21"/>
  <c r="T248" i="21"/>
  <c r="AA248" i="21"/>
  <c r="AD248" i="21"/>
  <c r="Y248" i="21"/>
  <c r="V439" i="21"/>
  <c r="W439" i="21"/>
  <c r="X439" i="21"/>
  <c r="N439" i="21"/>
  <c r="P439" i="21"/>
  <c r="O439" i="21"/>
  <c r="R495" i="21"/>
  <c r="S495" i="21"/>
  <c r="AG495" i="21"/>
  <c r="AD495" i="21"/>
  <c r="R487" i="21"/>
  <c r="S487" i="21"/>
  <c r="Z487" i="21"/>
  <c r="AE487" i="21"/>
  <c r="R479" i="21"/>
  <c r="S479" i="21"/>
  <c r="AG479" i="21"/>
  <c r="AE479" i="21"/>
  <c r="T463" i="21"/>
  <c r="Q463" i="21"/>
  <c r="AB463" i="21"/>
  <c r="AC463" i="21"/>
  <c r="T447" i="21"/>
  <c r="Q447" i="21"/>
  <c r="AG447" i="21"/>
  <c r="AE447" i="21"/>
  <c r="Z432" i="21"/>
  <c r="L432" i="21"/>
  <c r="AD432" i="21"/>
  <c r="AF432" i="21"/>
  <c r="Q416" i="21"/>
  <c r="R416" i="21"/>
  <c r="AC416" i="21"/>
  <c r="AD416" i="21"/>
  <c r="T400" i="21"/>
  <c r="AA400" i="21"/>
  <c r="AC400" i="21"/>
  <c r="T385" i="21"/>
  <c r="AD385" i="21"/>
  <c r="AF385" i="21"/>
  <c r="L369" i="21"/>
  <c r="T369" i="21"/>
  <c r="Z369" i="21"/>
  <c r="AE369" i="21"/>
  <c r="L354" i="21"/>
  <c r="R354" i="21"/>
  <c r="AF354" i="21"/>
  <c r="AD354" i="21"/>
  <c r="L338" i="21"/>
  <c r="R338" i="21"/>
  <c r="Y338" i="21"/>
  <c r="AD338" i="21"/>
  <c r="L323" i="21"/>
  <c r="Q323" i="21"/>
  <c r="AG323" i="21"/>
  <c r="AE323" i="21"/>
  <c r="L307" i="21"/>
  <c r="Q307" i="21"/>
  <c r="Y307" i="21"/>
  <c r="AE307" i="21"/>
  <c r="AF393" i="21"/>
  <c r="Z393" i="21"/>
  <c r="T393" i="21"/>
  <c r="L393" i="21"/>
  <c r="Y393" i="21"/>
  <c r="AA393" i="21"/>
  <c r="Q393" i="21"/>
  <c r="R393" i="21"/>
  <c r="AB393" i="21"/>
  <c r="AG393" i="21"/>
  <c r="AE393" i="21"/>
  <c r="AD393" i="21"/>
  <c r="AC393" i="21"/>
  <c r="R320" i="21"/>
  <c r="Z320" i="21"/>
  <c r="AF320" i="21"/>
  <c r="S288" i="21"/>
  <c r="AA288" i="21"/>
  <c r="AC288" i="21"/>
  <c r="R249" i="21"/>
  <c r="AC249" i="21"/>
  <c r="AD249" i="21"/>
  <c r="S241" i="21"/>
  <c r="AD241" i="21"/>
  <c r="AE241" i="21"/>
  <c r="Q217" i="21"/>
  <c r="AD217" i="21"/>
  <c r="AC217" i="21"/>
  <c r="AB217" i="21"/>
  <c r="S224" i="21"/>
  <c r="Y224" i="21"/>
  <c r="AA224" i="21"/>
  <c r="R209" i="21"/>
  <c r="T209" i="21"/>
  <c r="Y209" i="21"/>
  <c r="AE209" i="21"/>
  <c r="T185" i="21"/>
  <c r="Q185" i="21"/>
  <c r="AC185" i="21"/>
  <c r="AA185" i="21"/>
  <c r="L238" i="21"/>
  <c r="S238" i="21"/>
  <c r="AF238" i="21"/>
  <c r="AG238" i="21"/>
  <c r="T230" i="21"/>
  <c r="AC230" i="21"/>
  <c r="AG230" i="21"/>
  <c r="AE230" i="21"/>
  <c r="Q222" i="21"/>
  <c r="S222" i="21"/>
  <c r="AB222" i="21"/>
  <c r="Z222" i="21"/>
  <c r="L207" i="21"/>
  <c r="R207" i="21"/>
  <c r="AB207" i="21"/>
  <c r="Y207" i="21"/>
  <c r="Q199" i="21"/>
  <c r="T199" i="21"/>
  <c r="AF199" i="21"/>
  <c r="AE199" i="21"/>
  <c r="AG191" i="21"/>
  <c r="S191" i="21"/>
  <c r="Z191" i="21"/>
  <c r="AA191" i="21"/>
  <c r="AC183" i="21"/>
  <c r="AD183" i="21"/>
  <c r="L175" i="21"/>
  <c r="T175" i="21"/>
  <c r="AB175" i="21"/>
  <c r="Y175" i="21"/>
  <c r="S167" i="21"/>
  <c r="Y167" i="21"/>
  <c r="AD167" i="21"/>
  <c r="AE167" i="21"/>
  <c r="S159" i="21"/>
  <c r="T159" i="21"/>
  <c r="AC159" i="21"/>
  <c r="AA159" i="21"/>
  <c r="Z151" i="21"/>
  <c r="AF151" i="21"/>
  <c r="L143" i="21"/>
  <c r="AG143" i="21"/>
  <c r="AB143" i="21"/>
  <c r="Q135" i="21"/>
  <c r="Y135" i="21"/>
  <c r="AD135" i="21"/>
  <c r="AE135" i="21"/>
  <c r="T127" i="21"/>
  <c r="Q127" i="21"/>
  <c r="AC127" i="21"/>
  <c r="AA127" i="21"/>
  <c r="AD119" i="21"/>
  <c r="AA119" i="21"/>
  <c r="L111" i="21"/>
  <c r="R111" i="21"/>
  <c r="Z111" i="21"/>
  <c r="AG111" i="21"/>
  <c r="R103" i="21"/>
  <c r="T103" i="21"/>
  <c r="AB103" i="21"/>
  <c r="AC103" i="21"/>
  <c r="R96" i="21"/>
  <c r="AD96" i="21"/>
  <c r="AF96" i="21"/>
  <c r="Y96" i="21"/>
  <c r="AE88" i="21"/>
  <c r="AA88" i="21"/>
  <c r="L80" i="21"/>
  <c r="S80" i="21"/>
  <c r="Z80" i="21"/>
  <c r="AG80" i="21"/>
  <c r="T72" i="21"/>
  <c r="R72" i="21"/>
  <c r="AB72" i="21"/>
  <c r="AC72" i="21"/>
  <c r="Q64" i="21"/>
  <c r="Z64" i="21"/>
  <c r="AG64" i="21"/>
  <c r="AB64" i="21"/>
  <c r="AE56" i="21"/>
  <c r="AC56" i="21"/>
  <c r="L49" i="21"/>
  <c r="Q49" i="21"/>
  <c r="AD49" i="21"/>
  <c r="Y49" i="21"/>
  <c r="L41" i="21"/>
  <c r="S41" i="21"/>
  <c r="AA41" i="21"/>
  <c r="AF41" i="21"/>
  <c r="R33" i="21"/>
  <c r="Z33" i="21"/>
  <c r="AG33" i="21"/>
  <c r="AB33" i="21"/>
  <c r="AE25" i="21"/>
  <c r="AC25" i="21"/>
  <c r="L17" i="21"/>
  <c r="S17" i="21"/>
  <c r="AD17" i="21"/>
  <c r="Y17" i="21"/>
  <c r="L9" i="21"/>
  <c r="Q9" i="21"/>
  <c r="AA9" i="21"/>
  <c r="AF9" i="21"/>
  <c r="S557" i="21"/>
  <c r="Q557" i="21"/>
  <c r="AA557" i="21"/>
  <c r="AF557" i="21"/>
  <c r="R549" i="21"/>
  <c r="T549" i="21"/>
  <c r="AF549" i="21"/>
  <c r="AC549" i="21"/>
  <c r="Q541" i="21"/>
  <c r="AB541" i="21"/>
  <c r="AC541" i="21"/>
  <c r="Q533" i="21"/>
  <c r="S533" i="21"/>
  <c r="AG533" i="21"/>
  <c r="AD533" i="21"/>
  <c r="Q525" i="21"/>
  <c r="S525" i="21"/>
  <c r="AB525" i="21"/>
  <c r="AC525" i="21"/>
  <c r="Q517" i="21"/>
  <c r="Z517" i="21"/>
  <c r="AB517" i="21"/>
  <c r="Q509" i="21"/>
  <c r="AC509" i="21"/>
  <c r="Z509" i="21"/>
  <c r="Q502" i="21"/>
  <c r="Z502" i="21"/>
  <c r="AG502" i="21"/>
  <c r="T494" i="21"/>
  <c r="AB494" i="21"/>
  <c r="AG494" i="21"/>
  <c r="T486" i="21"/>
  <c r="AF486" i="21"/>
  <c r="AB486" i="21"/>
  <c r="T478" i="21"/>
  <c r="AG478" i="21"/>
  <c r="Y478" i="21"/>
  <c r="S470" i="21"/>
  <c r="AD470" i="21"/>
  <c r="AB470" i="21"/>
  <c r="R462" i="21"/>
  <c r="AE462" i="21"/>
  <c r="R454" i="21"/>
  <c r="AD454" i="21"/>
  <c r="Y454" i="21"/>
  <c r="R446" i="21"/>
  <c r="AF446" i="21"/>
  <c r="AA446" i="21"/>
  <c r="S431" i="21"/>
  <c r="AF431" i="21"/>
  <c r="R399" i="21"/>
  <c r="AC384" i="21"/>
  <c r="R368" i="21"/>
  <c r="R337" i="21"/>
  <c r="AE322" i="21"/>
  <c r="R306" i="21"/>
  <c r="AC194" i="21"/>
  <c r="T186" i="21"/>
  <c r="AE186" i="21"/>
  <c r="Z162" i="21"/>
  <c r="S154" i="21"/>
  <c r="R122" i="21"/>
  <c r="AE122" i="21"/>
  <c r="T83" i="21"/>
  <c r="Y83" i="21"/>
  <c r="AE59" i="21"/>
  <c r="T20" i="21"/>
  <c r="AB20" i="21"/>
  <c r="S552" i="21"/>
  <c r="Q520" i="21"/>
  <c r="S497" i="21"/>
  <c r="S481" i="21"/>
  <c r="AD473" i="21"/>
  <c r="Q465" i="21"/>
  <c r="AF457" i="21"/>
  <c r="AC441" i="21"/>
  <c r="T434" i="21"/>
  <c r="AF387" i="21"/>
  <c r="T379" i="21"/>
  <c r="Q363" i="21"/>
  <c r="Z356" i="21"/>
  <c r="AE301" i="21"/>
  <c r="AD285" i="21"/>
  <c r="AC233" i="21"/>
  <c r="AC198" i="21"/>
  <c r="AE133" i="21"/>
  <c r="AE105" i="21"/>
  <c r="AE11" i="21"/>
  <c r="R543" i="21"/>
  <c r="Q527" i="21"/>
  <c r="Y504" i="21"/>
  <c r="S488" i="21"/>
  <c r="R464" i="21"/>
  <c r="T448" i="21"/>
  <c r="AE440" i="21"/>
  <c r="Q433" i="21"/>
  <c r="Q237" i="21"/>
  <c r="AD205" i="21"/>
  <c r="Z121" i="21"/>
  <c r="AE215" i="21"/>
  <c r="AG184" i="21"/>
  <c r="AD120" i="21"/>
  <c r="AF81" i="21"/>
  <c r="AD57" i="21"/>
  <c r="Z18" i="21"/>
  <c r="T550" i="21"/>
  <c r="AA510" i="21"/>
  <c r="AE455" i="21"/>
  <c r="AE424" i="21"/>
  <c r="AE392" i="21"/>
  <c r="AA362" i="21"/>
  <c r="AA330" i="21"/>
  <c r="Z299" i="21"/>
  <c r="AB335" i="21"/>
  <c r="Z257" i="21"/>
  <c r="V466" i="21"/>
  <c r="W466" i="21"/>
  <c r="X466" i="21"/>
  <c r="P466" i="21"/>
  <c r="O466" i="21"/>
  <c r="N466" i="21"/>
  <c r="V450" i="21"/>
  <c r="W450" i="21"/>
  <c r="P450" i="21"/>
  <c r="O450" i="21"/>
  <c r="N450" i="21"/>
  <c r="V435" i="21"/>
  <c r="W435" i="21"/>
  <c r="O435" i="21"/>
  <c r="P435" i="21"/>
  <c r="N435" i="21"/>
  <c r="AC386" i="21"/>
  <c r="AA386" i="21"/>
  <c r="Q386" i="21"/>
  <c r="L386" i="21"/>
  <c r="AG386" i="21"/>
  <c r="AB386" i="21"/>
  <c r="R386" i="21"/>
  <c r="S386" i="21"/>
  <c r="Y386" i="21"/>
  <c r="AD386" i="21"/>
  <c r="AE386" i="21"/>
  <c r="T386" i="21"/>
  <c r="Z386" i="21"/>
  <c r="AF386" i="21"/>
  <c r="AB292" i="21"/>
  <c r="Z292" i="21"/>
  <c r="Q292" i="21"/>
  <c r="L292" i="21"/>
  <c r="AF292" i="21"/>
  <c r="AD292" i="21"/>
  <c r="R292" i="21"/>
  <c r="AA292" i="21"/>
  <c r="Y292" i="21"/>
  <c r="AC292" i="21"/>
  <c r="S292" i="21"/>
  <c r="AE292" i="21"/>
  <c r="AG292" i="21"/>
  <c r="T292" i="21"/>
  <c r="Q482" i="21"/>
  <c r="AB15" i="21"/>
  <c r="AG15" i="21"/>
  <c r="AE15" i="21"/>
  <c r="S15" i="21"/>
  <c r="AF15" i="21"/>
  <c r="AA15" i="21"/>
  <c r="T15" i="21"/>
  <c r="R15" i="21"/>
  <c r="AC15" i="21"/>
  <c r="Z15" i="21"/>
  <c r="L15" i="21"/>
  <c r="Q15" i="21"/>
  <c r="Y15" i="21"/>
  <c r="AD15" i="21"/>
  <c r="AA204" i="21"/>
  <c r="AD204" i="21"/>
  <c r="Z204" i="21"/>
  <c r="S204" i="21"/>
  <c r="AE204" i="21"/>
  <c r="AF204" i="21"/>
  <c r="Q204" i="21"/>
  <c r="T204" i="21"/>
  <c r="Y204" i="21"/>
  <c r="AB204" i="21"/>
  <c r="R204" i="21"/>
  <c r="L204" i="21"/>
  <c r="AC204" i="21"/>
  <c r="AG204" i="21"/>
  <c r="W83" i="21"/>
  <c r="X83" i="21"/>
  <c r="V83" i="21"/>
  <c r="N83" i="21"/>
  <c r="P83" i="21"/>
  <c r="O83" i="21"/>
  <c r="W176" i="21"/>
  <c r="X176" i="21"/>
  <c r="V176" i="21"/>
  <c r="P176" i="21"/>
  <c r="O176" i="21"/>
  <c r="N176" i="21"/>
  <c r="V96" i="21"/>
  <c r="W96" i="21"/>
  <c r="X96" i="21"/>
  <c r="O96" i="21"/>
  <c r="P96" i="21"/>
  <c r="N96" i="21"/>
  <c r="W142" i="21"/>
  <c r="X142" i="21"/>
  <c r="V142" i="21"/>
  <c r="N142" i="21"/>
  <c r="O142" i="21"/>
  <c r="P142" i="21"/>
  <c r="X26" i="21"/>
  <c r="W26" i="21"/>
  <c r="V26" i="21"/>
  <c r="P26" i="21"/>
  <c r="O26" i="21"/>
  <c r="N26" i="21"/>
  <c r="X31" i="21"/>
  <c r="V31" i="21"/>
  <c r="W31" i="21"/>
  <c r="N31" i="21"/>
  <c r="P31" i="21"/>
  <c r="O31" i="21"/>
  <c r="W131" i="21"/>
  <c r="X131" i="21"/>
  <c r="V131" i="21"/>
  <c r="N131" i="21"/>
  <c r="O131" i="21"/>
  <c r="P131" i="21"/>
  <c r="Y462" i="21"/>
  <c r="AD462" i="21"/>
  <c r="AB462" i="21"/>
  <c r="S462" i="21"/>
  <c r="AG415" i="21"/>
  <c r="AF415" i="21"/>
  <c r="L415" i="21"/>
  <c r="Y415" i="21"/>
  <c r="AD415" i="21"/>
  <c r="AA415" i="21"/>
  <c r="T415" i="21"/>
  <c r="AC415" i="21"/>
  <c r="AE415" i="21"/>
  <c r="Q415" i="21"/>
  <c r="S415" i="21"/>
  <c r="AG353" i="21"/>
  <c r="AF353" i="21"/>
  <c r="R353" i="21"/>
  <c r="L353" i="21"/>
  <c r="Y353" i="21"/>
  <c r="AE353" i="21"/>
  <c r="AD353" i="21"/>
  <c r="T353" i="21"/>
  <c r="AC353" i="21"/>
  <c r="AA353" i="21"/>
  <c r="Q353" i="21"/>
  <c r="AF178" i="21"/>
  <c r="AD178" i="21"/>
  <c r="AC178" i="21"/>
  <c r="AE178" i="21"/>
  <c r="AG178" i="21"/>
  <c r="T178" i="21"/>
  <c r="Z178" i="21"/>
  <c r="Y178" i="21"/>
  <c r="S178" i="21"/>
  <c r="L178" i="21"/>
  <c r="AC52" i="21"/>
  <c r="AA52" i="21"/>
  <c r="T52" i="21"/>
  <c r="AF52" i="21"/>
  <c r="AE52" i="21"/>
  <c r="S52" i="21"/>
  <c r="Q52" i="21"/>
  <c r="Y52" i="21"/>
  <c r="Z52" i="21"/>
  <c r="L52" i="21"/>
  <c r="AA512" i="21"/>
  <c r="AD512" i="21"/>
  <c r="Q512" i="21"/>
  <c r="AB512" i="21"/>
  <c r="AC512" i="21"/>
  <c r="R512" i="21"/>
  <c r="T512" i="21"/>
  <c r="AF512" i="21"/>
  <c r="Z512" i="21"/>
  <c r="S512" i="21"/>
  <c r="L512" i="21"/>
  <c r="V457" i="21"/>
  <c r="W457" i="21"/>
  <c r="X457" i="21"/>
  <c r="O457" i="21"/>
  <c r="P457" i="21"/>
  <c r="N457" i="21"/>
  <c r="AE348" i="21"/>
  <c r="AC348" i="21"/>
  <c r="S348" i="21"/>
  <c r="AF348" i="21"/>
  <c r="AG348" i="21"/>
  <c r="T348" i="21"/>
  <c r="Z348" i="21"/>
  <c r="Y348" i="21"/>
  <c r="Q348" i="21"/>
  <c r="L348" i="21"/>
  <c r="Y228" i="21"/>
  <c r="AD228" i="21"/>
  <c r="S228" i="21"/>
  <c r="Q228" i="21"/>
  <c r="AG228" i="21"/>
  <c r="AF228" i="21"/>
  <c r="L228" i="21"/>
  <c r="Z228" i="21"/>
  <c r="AB228" i="21"/>
  <c r="AA228" i="21"/>
  <c r="AF66" i="21"/>
  <c r="AA66" i="21"/>
  <c r="T66" i="21"/>
  <c r="R66" i="21"/>
  <c r="AB66" i="21"/>
  <c r="AD66" i="21"/>
  <c r="L66" i="21"/>
  <c r="AC66" i="21"/>
  <c r="AE66" i="21"/>
  <c r="AG66" i="21"/>
  <c r="Q66" i="21"/>
  <c r="Y559" i="21"/>
  <c r="AD559" i="21"/>
  <c r="Q559" i="21"/>
  <c r="AC559" i="21"/>
  <c r="AE559" i="21"/>
  <c r="L559" i="21"/>
  <c r="AB559" i="21"/>
  <c r="AA559" i="21"/>
  <c r="AF559" i="21"/>
  <c r="Z559" i="21"/>
  <c r="T559" i="21"/>
  <c r="AC511" i="21"/>
  <c r="AE511" i="21"/>
  <c r="S511" i="21"/>
  <c r="AD511" i="21"/>
  <c r="Q511" i="21"/>
  <c r="T511" i="21"/>
  <c r="AF511" i="21"/>
  <c r="AG511" i="21"/>
  <c r="R511" i="21"/>
  <c r="Y511" i="21"/>
  <c r="Z511" i="21"/>
  <c r="L511" i="21"/>
  <c r="AC480" i="21"/>
  <c r="Z480" i="21"/>
  <c r="R480" i="21"/>
  <c r="AD480" i="21"/>
  <c r="T480" i="21"/>
  <c r="S480" i="21"/>
  <c r="AF480" i="21"/>
  <c r="AE480" i="21"/>
  <c r="Q480" i="21"/>
  <c r="Y480" i="21"/>
  <c r="AA480" i="21"/>
  <c r="L480" i="21"/>
  <c r="AE239" i="21"/>
  <c r="AG239" i="21"/>
  <c r="AF239" i="21"/>
  <c r="Z239" i="21"/>
  <c r="AC239" i="21"/>
  <c r="T239" i="21"/>
  <c r="AA239" i="21"/>
  <c r="S239" i="21"/>
  <c r="Q239" i="21"/>
  <c r="AB239" i="21"/>
  <c r="L239" i="21"/>
  <c r="AF144" i="21"/>
  <c r="AD144" i="21"/>
  <c r="R144" i="21"/>
  <c r="AA144" i="21"/>
  <c r="Y144" i="21"/>
  <c r="AC144" i="21"/>
  <c r="T144" i="21"/>
  <c r="AG144" i="21"/>
  <c r="S144" i="21"/>
  <c r="AE144" i="21"/>
  <c r="Q144" i="21"/>
  <c r="AB144" i="21"/>
  <c r="L144" i="21"/>
  <c r="AA542" i="21"/>
  <c r="AB542" i="21"/>
  <c r="L542" i="21"/>
  <c r="R542" i="21"/>
  <c r="AE542" i="21"/>
  <c r="AC542" i="21"/>
  <c r="Q542" i="21"/>
  <c r="AG542" i="21"/>
  <c r="S542" i="21"/>
  <c r="AD542" i="21"/>
  <c r="T542" i="21"/>
  <c r="Y542" i="21"/>
  <c r="V354" i="21"/>
  <c r="N354" i="21"/>
  <c r="W354" i="21"/>
  <c r="O354" i="21"/>
  <c r="P354" i="21"/>
  <c r="X390" i="21"/>
  <c r="V390" i="21"/>
  <c r="W390" i="21"/>
  <c r="N390" i="21"/>
  <c r="O390" i="21"/>
  <c r="AF390" i="21"/>
  <c r="Y382" i="21"/>
  <c r="AA374" i="21"/>
  <c r="V359" i="21"/>
  <c r="W359" i="21"/>
  <c r="P359" i="21"/>
  <c r="O359" i="21"/>
  <c r="N359" i="21"/>
  <c r="AC359" i="21"/>
  <c r="AF351" i="21"/>
  <c r="V288" i="21"/>
  <c r="X288" i="21"/>
  <c r="W288" i="21"/>
  <c r="O288" i="21"/>
  <c r="P288" i="21"/>
  <c r="N288" i="21"/>
  <c r="AF295" i="21"/>
  <c r="W248" i="21"/>
  <c r="V248" i="21"/>
  <c r="N248" i="21"/>
  <c r="P248" i="21"/>
  <c r="O248" i="21"/>
  <c r="AE248" i="21"/>
  <c r="V424" i="21"/>
  <c r="W424" i="21"/>
  <c r="O424" i="21"/>
  <c r="P424" i="21"/>
  <c r="N424" i="21"/>
  <c r="AA479" i="21"/>
  <c r="Y447" i="21"/>
  <c r="AB416" i="21"/>
  <c r="AA354" i="21"/>
  <c r="AC323" i="21"/>
  <c r="AA323" i="21"/>
  <c r="AE217" i="21"/>
  <c r="AD185" i="21"/>
  <c r="AG222" i="21"/>
  <c r="AF159" i="21"/>
  <c r="AF127" i="21"/>
  <c r="AA525" i="21"/>
  <c r="Y525" i="21"/>
  <c r="AA494" i="21"/>
  <c r="AC494" i="21"/>
  <c r="S478" i="21"/>
  <c r="AB478" i="21"/>
  <c r="AE478" i="21"/>
  <c r="Q462" i="21"/>
  <c r="AG446" i="21"/>
  <c r="AD431" i="21"/>
  <c r="Z399" i="21"/>
  <c r="AC368" i="21"/>
  <c r="AA497" i="21"/>
  <c r="AB473" i="21"/>
  <c r="AD379" i="21"/>
  <c r="AA348" i="21"/>
  <c r="S133" i="21"/>
  <c r="AD527" i="21"/>
  <c r="AF496" i="21"/>
  <c r="R456" i="21"/>
  <c r="T440" i="21"/>
  <c r="Y237" i="21"/>
  <c r="AF542" i="21"/>
  <c r="AC548" i="21"/>
  <c r="AB548" i="21"/>
  <c r="S548" i="21"/>
  <c r="L548" i="21"/>
  <c r="AG548" i="21"/>
  <c r="AE548" i="21"/>
  <c r="T548" i="21"/>
  <c r="Y548" i="21"/>
  <c r="AD548" i="21"/>
  <c r="AF548" i="21"/>
  <c r="Q548" i="21"/>
  <c r="R548" i="21"/>
  <c r="Z548" i="21"/>
  <c r="AA548" i="21"/>
  <c r="V461" i="21"/>
  <c r="W461" i="21"/>
  <c r="X461" i="21"/>
  <c r="O461" i="21"/>
  <c r="P461" i="21"/>
  <c r="N461" i="21"/>
  <c r="AG94" i="21"/>
  <c r="AA94" i="21"/>
  <c r="R94" i="21"/>
  <c r="AD94" i="21"/>
  <c r="AB94" i="21"/>
  <c r="L94" i="21"/>
  <c r="AC94" i="21"/>
  <c r="AE94" i="21"/>
  <c r="Q94" i="21"/>
  <c r="S94" i="21"/>
  <c r="T94" i="21"/>
  <c r="Z94" i="21"/>
  <c r="AF94" i="21"/>
  <c r="O165" i="21"/>
  <c r="W161" i="21"/>
  <c r="X161" i="21"/>
  <c r="V161" i="21"/>
  <c r="N161" i="21"/>
  <c r="O161" i="21"/>
  <c r="P161" i="21"/>
  <c r="W191" i="21"/>
  <c r="X191" i="21"/>
  <c r="O191" i="21"/>
  <c r="V191" i="21"/>
  <c r="P191" i="21"/>
  <c r="N191" i="21"/>
  <c r="X55" i="21"/>
  <c r="V55" i="21"/>
  <c r="W55" i="21"/>
  <c r="N55" i="21"/>
  <c r="O55" i="21"/>
  <c r="P55" i="21"/>
  <c r="W114" i="21"/>
  <c r="X114" i="21"/>
  <c r="V114" i="21"/>
  <c r="P114" i="21"/>
  <c r="O114" i="21"/>
  <c r="N114" i="21"/>
  <c r="W162" i="21"/>
  <c r="X162" i="21"/>
  <c r="V162" i="21"/>
  <c r="O162" i="21"/>
  <c r="P162" i="21"/>
  <c r="N162" i="21"/>
  <c r="V109" i="21"/>
  <c r="W109" i="21"/>
  <c r="N109" i="21"/>
  <c r="O109" i="21"/>
  <c r="P109" i="21"/>
  <c r="X14" i="21"/>
  <c r="W14" i="21"/>
  <c r="V14" i="21"/>
  <c r="N14" i="21"/>
  <c r="O14" i="21"/>
  <c r="P14" i="21"/>
  <c r="V104" i="21"/>
  <c r="W104" i="21"/>
  <c r="X104" i="21"/>
  <c r="N104" i="21"/>
  <c r="P104" i="21"/>
  <c r="O104" i="21"/>
  <c r="W169" i="21"/>
  <c r="X169" i="21"/>
  <c r="V169" i="21"/>
  <c r="P169" i="21"/>
  <c r="O169" i="21"/>
  <c r="N169" i="21"/>
  <c r="V84" i="21"/>
  <c r="W84" i="21"/>
  <c r="X84" i="21"/>
  <c r="N84" i="21"/>
  <c r="O84" i="21"/>
  <c r="P84" i="21"/>
  <c r="W124" i="21"/>
  <c r="V124" i="21"/>
  <c r="N124" i="21"/>
  <c r="O124" i="21"/>
  <c r="P124" i="21"/>
  <c r="W157" i="21"/>
  <c r="X157" i="21"/>
  <c r="V157" i="21"/>
  <c r="N157" i="21"/>
  <c r="O157" i="21"/>
  <c r="P157" i="21"/>
  <c r="X66" i="21"/>
  <c r="V66" i="21"/>
  <c r="W66" i="21"/>
  <c r="P66" i="21"/>
  <c r="O66" i="21"/>
  <c r="N66" i="21"/>
  <c r="W177" i="21"/>
  <c r="V177" i="21"/>
  <c r="X177" i="21"/>
  <c r="N177" i="21"/>
  <c r="P177" i="21"/>
  <c r="O177" i="21"/>
  <c r="V103" i="21"/>
  <c r="W103" i="21"/>
  <c r="X103" i="21"/>
  <c r="P103" i="21"/>
  <c r="O103" i="21"/>
  <c r="N103" i="21"/>
  <c r="X78" i="21"/>
  <c r="W78" i="21"/>
  <c r="P78" i="21"/>
  <c r="V78" i="21"/>
  <c r="O78" i="21"/>
  <c r="N78" i="21"/>
  <c r="W79" i="21"/>
  <c r="X79" i="21"/>
  <c r="V79" i="21"/>
  <c r="N79" i="21"/>
  <c r="P79" i="21"/>
  <c r="O79" i="21"/>
  <c r="W10" i="21"/>
  <c r="V10" i="21"/>
  <c r="N10" i="21"/>
  <c r="O10" i="21"/>
  <c r="P10" i="21"/>
  <c r="W125" i="21"/>
  <c r="V125" i="21"/>
  <c r="O125" i="21"/>
  <c r="P125" i="21"/>
  <c r="N125" i="21"/>
  <c r="W156" i="21"/>
  <c r="X156" i="21"/>
  <c r="V156" i="21"/>
  <c r="N156" i="21"/>
  <c r="P156" i="21"/>
  <c r="O156" i="21"/>
  <c r="X54" i="21"/>
  <c r="W54" i="21"/>
  <c r="V54" i="21"/>
  <c r="N54" i="21"/>
  <c r="P54" i="21"/>
  <c r="O54" i="21"/>
  <c r="W139" i="21"/>
  <c r="X139" i="21"/>
  <c r="V139" i="21"/>
  <c r="O139" i="21"/>
  <c r="P139" i="21"/>
  <c r="N139" i="21"/>
  <c r="W159" i="21"/>
  <c r="X159" i="21"/>
  <c r="V159" i="21"/>
  <c r="P159" i="21"/>
  <c r="O159" i="21"/>
  <c r="N159" i="21"/>
  <c r="X94" i="21"/>
  <c r="W94" i="21"/>
  <c r="V94" i="21"/>
  <c r="N94" i="21"/>
  <c r="P94" i="21"/>
  <c r="O94" i="21"/>
  <c r="X34" i="21"/>
  <c r="W34" i="21"/>
  <c r="V34" i="21"/>
  <c r="P34" i="21"/>
  <c r="O34" i="21"/>
  <c r="N34" i="21"/>
  <c r="X557" i="21"/>
  <c r="V557" i="21"/>
  <c r="W557" i="21"/>
  <c r="N557" i="21"/>
  <c r="P557" i="21"/>
  <c r="O557" i="21"/>
  <c r="V462" i="21"/>
  <c r="X462" i="21"/>
  <c r="W462" i="21"/>
  <c r="P462" i="21"/>
  <c r="O462" i="21"/>
  <c r="N462" i="21"/>
  <c r="V337" i="21"/>
  <c r="W337" i="21"/>
  <c r="X337" i="21"/>
  <c r="P337" i="21"/>
  <c r="O337" i="21"/>
  <c r="N337" i="21"/>
  <c r="W306" i="21"/>
  <c r="X306" i="21"/>
  <c r="V306" i="21"/>
  <c r="P306" i="21"/>
  <c r="O306" i="21"/>
  <c r="N306" i="21"/>
  <c r="AB170" i="21"/>
  <c r="Z170" i="21"/>
  <c r="L170" i="21"/>
  <c r="AA170" i="21"/>
  <c r="Y170" i="21"/>
  <c r="AD170" i="21"/>
  <c r="T170" i="21"/>
  <c r="AE170" i="21"/>
  <c r="AG170" i="21"/>
  <c r="Q170" i="21"/>
  <c r="S170" i="21"/>
  <c r="AB138" i="21"/>
  <c r="Z138" i="21"/>
  <c r="L138" i="21"/>
  <c r="AA138" i="21"/>
  <c r="Y138" i="21"/>
  <c r="AD138" i="21"/>
  <c r="Q138" i="21"/>
  <c r="AE138" i="21"/>
  <c r="AG138" i="21"/>
  <c r="R138" i="21"/>
  <c r="T138" i="21"/>
  <c r="AG106" i="21"/>
  <c r="AF106" i="21"/>
  <c r="T106" i="21"/>
  <c r="L106" i="21"/>
  <c r="Y106" i="21"/>
  <c r="AD106" i="21"/>
  <c r="S106" i="21"/>
  <c r="Z106" i="21"/>
  <c r="AC106" i="21"/>
  <c r="AE106" i="21"/>
  <c r="Q106" i="21"/>
  <c r="AG75" i="21"/>
  <c r="AF75" i="21"/>
  <c r="L75" i="21"/>
  <c r="Y75" i="21"/>
  <c r="AD75" i="21"/>
  <c r="Z75" i="21"/>
  <c r="T75" i="21"/>
  <c r="AC75" i="21"/>
  <c r="AE75" i="21"/>
  <c r="Q75" i="21"/>
  <c r="S75" i="21"/>
  <c r="Y44" i="21"/>
  <c r="Z44" i="21"/>
  <c r="L44" i="21"/>
  <c r="AB44" i="21"/>
  <c r="AG44" i="21"/>
  <c r="AD44" i="21"/>
  <c r="Q44" i="21"/>
  <c r="AF44" i="21"/>
  <c r="AE44" i="21"/>
  <c r="R44" i="21"/>
  <c r="T44" i="21"/>
  <c r="Y12" i="21"/>
  <c r="Z12" i="21"/>
  <c r="L12" i="21"/>
  <c r="AB12" i="21"/>
  <c r="AG12" i="21"/>
  <c r="AD12" i="21"/>
  <c r="S12" i="21"/>
  <c r="AF12" i="21"/>
  <c r="AE12" i="21"/>
  <c r="T12" i="21"/>
  <c r="R12" i="21"/>
  <c r="AB536" i="21"/>
  <c r="AG536" i="21"/>
  <c r="Q536" i="21"/>
  <c r="AA536" i="21"/>
  <c r="AD536" i="21"/>
  <c r="R536" i="21"/>
  <c r="Z536" i="21"/>
  <c r="AE536" i="21"/>
  <c r="Y536" i="21"/>
  <c r="S536" i="21"/>
  <c r="L536" i="21"/>
  <c r="X512" i="21"/>
  <c r="V512" i="21"/>
  <c r="W512" i="21"/>
  <c r="N512" i="21"/>
  <c r="O512" i="21"/>
  <c r="P512" i="21"/>
  <c r="AA489" i="21"/>
  <c r="AD489" i="21"/>
  <c r="T489" i="21"/>
  <c r="AC489" i="21"/>
  <c r="AB489" i="21"/>
  <c r="Q489" i="21"/>
  <c r="L489" i="21"/>
  <c r="AG489" i="21"/>
  <c r="Z489" i="21"/>
  <c r="R489" i="21"/>
  <c r="X473" i="21"/>
  <c r="W473" i="21"/>
  <c r="V473" i="21"/>
  <c r="P473" i="21"/>
  <c r="O473" i="21"/>
  <c r="N473" i="21"/>
  <c r="Z449" i="21"/>
  <c r="AF449" i="21"/>
  <c r="R449" i="21"/>
  <c r="AC449" i="21"/>
  <c r="AA449" i="21"/>
  <c r="S449" i="21"/>
  <c r="L449" i="21"/>
  <c r="AG449" i="21"/>
  <c r="AB449" i="21"/>
  <c r="T449" i="21"/>
  <c r="Z426" i="21"/>
  <c r="AF426" i="21"/>
  <c r="AC426" i="21"/>
  <c r="AA426" i="21"/>
  <c r="Q426" i="21"/>
  <c r="S426" i="21"/>
  <c r="AG426" i="21"/>
  <c r="AB426" i="21"/>
  <c r="R426" i="21"/>
  <c r="L426" i="21"/>
  <c r="AC394" i="21"/>
  <c r="AA394" i="21"/>
  <c r="T394" i="21"/>
  <c r="AF394" i="21"/>
  <c r="AD394" i="21"/>
  <c r="Q394" i="21"/>
  <c r="Y394" i="21"/>
  <c r="AE394" i="21"/>
  <c r="R394" i="21"/>
  <c r="L394" i="21"/>
  <c r="AE340" i="21"/>
  <c r="AB340" i="21"/>
  <c r="R340" i="21"/>
  <c r="AD340" i="21"/>
  <c r="Y340" i="21"/>
  <c r="S340" i="21"/>
  <c r="Q340" i="21"/>
  <c r="AA340" i="21"/>
  <c r="AG340" i="21"/>
  <c r="T340" i="21"/>
  <c r="L340" i="21"/>
  <c r="Z317" i="21"/>
  <c r="AF317" i="21"/>
  <c r="R317" i="21"/>
  <c r="AC317" i="21"/>
  <c r="AA317" i="21"/>
  <c r="S317" i="21"/>
  <c r="AG317" i="21"/>
  <c r="AB317" i="21"/>
  <c r="T317" i="21"/>
  <c r="L317" i="21"/>
  <c r="AF293" i="21"/>
  <c r="Z293" i="21"/>
  <c r="S293" i="21"/>
  <c r="AE293" i="21"/>
  <c r="AD293" i="21"/>
  <c r="Q293" i="21"/>
  <c r="AB293" i="21"/>
  <c r="Y293" i="21"/>
  <c r="R293" i="21"/>
  <c r="L293" i="21"/>
  <c r="V277" i="21"/>
  <c r="X277" i="21"/>
  <c r="W277" i="21"/>
  <c r="P277" i="21"/>
  <c r="O277" i="21"/>
  <c r="N277" i="21"/>
  <c r="AG193" i="21"/>
  <c r="AF193" i="21"/>
  <c r="L193" i="21"/>
  <c r="AE193" i="21"/>
  <c r="Y193" i="21"/>
  <c r="Q193" i="21"/>
  <c r="S193" i="21"/>
  <c r="AB193" i="21"/>
  <c r="Z193" i="21"/>
  <c r="R193" i="21"/>
  <c r="AF125" i="21"/>
  <c r="Z125" i="21"/>
  <c r="R125" i="21"/>
  <c r="AE125" i="21"/>
  <c r="AD125" i="21"/>
  <c r="T125" i="21"/>
  <c r="Q125" i="21"/>
  <c r="AB125" i="21"/>
  <c r="Y125" i="21"/>
  <c r="L125" i="21"/>
  <c r="AB58" i="21"/>
  <c r="AG58" i="21"/>
  <c r="AE58" i="21"/>
  <c r="R58" i="21"/>
  <c r="AA58" i="21"/>
  <c r="T58" i="21"/>
  <c r="Y58" i="21"/>
  <c r="Z58" i="21"/>
  <c r="Q58" i="21"/>
  <c r="AC58" i="21"/>
  <c r="S58" i="21"/>
  <c r="AB27" i="21"/>
  <c r="AG27" i="21"/>
  <c r="AE27" i="21"/>
  <c r="T27" i="21"/>
  <c r="Y27" i="21"/>
  <c r="Z27" i="21"/>
  <c r="S27" i="21"/>
  <c r="AA27" i="21"/>
  <c r="R27" i="21"/>
  <c r="AF27" i="21"/>
  <c r="AD27" i="21"/>
  <c r="L27" i="21"/>
  <c r="X559" i="21"/>
  <c r="V559" i="21"/>
  <c r="W559" i="21"/>
  <c r="O559" i="21"/>
  <c r="P559" i="21"/>
  <c r="N559" i="21"/>
  <c r="X511" i="21"/>
  <c r="W511" i="21"/>
  <c r="V511" i="21"/>
  <c r="N511" i="21"/>
  <c r="P511" i="21"/>
  <c r="O511" i="21"/>
  <c r="L472" i="21"/>
  <c r="AE472" i="21"/>
  <c r="AG472" i="21"/>
  <c r="AB472" i="21"/>
  <c r="Z210" i="21"/>
  <c r="Y210" i="21"/>
  <c r="Q210" i="21"/>
  <c r="L210" i="21"/>
  <c r="AA210" i="21"/>
  <c r="AG210" i="21"/>
  <c r="AC210" i="21"/>
  <c r="AF210" i="21"/>
  <c r="T210" i="21"/>
  <c r="S210" i="21"/>
  <c r="AB210" i="21"/>
  <c r="AB165" i="21"/>
  <c r="Y165" i="21"/>
  <c r="T165" i="21"/>
  <c r="AF165" i="21"/>
  <c r="AG165" i="21"/>
  <c r="Q165" i="21"/>
  <c r="AA165" i="21"/>
  <c r="AD165" i="21"/>
  <c r="L165" i="21"/>
  <c r="AE165" i="21"/>
  <c r="Z165" i="21"/>
  <c r="R165" i="21"/>
  <c r="Y231" i="21"/>
  <c r="AE231" i="21"/>
  <c r="S231" i="21"/>
  <c r="AB231" i="21"/>
  <c r="AD231" i="21"/>
  <c r="Z231" i="21"/>
  <c r="AC231" i="21"/>
  <c r="R231" i="21"/>
  <c r="T231" i="21"/>
  <c r="AG231" i="21"/>
  <c r="L231" i="21"/>
  <c r="AC200" i="21"/>
  <c r="AB200" i="21"/>
  <c r="L200" i="21"/>
  <c r="Y200" i="21"/>
  <c r="AF200" i="21"/>
  <c r="S200" i="21"/>
  <c r="AA200" i="21"/>
  <c r="Z200" i="21"/>
  <c r="R200" i="21"/>
  <c r="AE200" i="21"/>
  <c r="AG200" i="21"/>
  <c r="T200" i="21"/>
  <c r="AB168" i="21"/>
  <c r="Z168" i="21"/>
  <c r="T168" i="21"/>
  <c r="AF168" i="21"/>
  <c r="AD168" i="21"/>
  <c r="R168" i="21"/>
  <c r="AG168" i="21"/>
  <c r="Q168" i="21"/>
  <c r="AE168" i="21"/>
  <c r="L168" i="21"/>
  <c r="Y168" i="21"/>
  <c r="AC168" i="21"/>
  <c r="AB136" i="21"/>
  <c r="Z136" i="21"/>
  <c r="Q136" i="21"/>
  <c r="AF136" i="21"/>
  <c r="AD136" i="21"/>
  <c r="S136" i="21"/>
  <c r="AG136" i="21"/>
  <c r="R136" i="21"/>
  <c r="AE136" i="21"/>
  <c r="L136" i="21"/>
  <c r="Y136" i="21"/>
  <c r="AC136" i="21"/>
  <c r="AG104" i="21"/>
  <c r="AF104" i="21"/>
  <c r="AB104" i="21"/>
  <c r="Z104" i="21"/>
  <c r="AD104" i="21"/>
  <c r="R104" i="21"/>
  <c r="AA104" i="21"/>
  <c r="S104" i="21"/>
  <c r="AC104" i="21"/>
  <c r="L104" i="21"/>
  <c r="AE104" i="21"/>
  <c r="T104" i="21"/>
  <c r="AG73" i="21"/>
  <c r="AF73" i="21"/>
  <c r="L73" i="21"/>
  <c r="Z73" i="21"/>
  <c r="AD73" i="21"/>
  <c r="T73" i="21"/>
  <c r="AA73" i="21"/>
  <c r="Q73" i="21"/>
  <c r="AC73" i="21"/>
  <c r="S73" i="21"/>
  <c r="AE73" i="21"/>
  <c r="R73" i="21"/>
  <c r="Y42" i="21"/>
  <c r="Z42" i="21"/>
  <c r="L42" i="21"/>
  <c r="AC42" i="21"/>
  <c r="AD42" i="21"/>
  <c r="Q42" i="21"/>
  <c r="AE42" i="21"/>
  <c r="R42" i="21"/>
  <c r="AF42" i="21"/>
  <c r="T42" i="21"/>
  <c r="AG42" i="21"/>
  <c r="S42" i="21"/>
  <c r="Y10" i="21"/>
  <c r="Z10" i="21"/>
  <c r="L10" i="21"/>
  <c r="AC10" i="21"/>
  <c r="AD10" i="21"/>
  <c r="S10" i="21"/>
  <c r="AE10" i="21"/>
  <c r="T10" i="21"/>
  <c r="AF10" i="21"/>
  <c r="R10" i="21"/>
  <c r="AG10" i="21"/>
  <c r="Q10" i="21"/>
  <c r="AA534" i="21"/>
  <c r="Y534" i="21"/>
  <c r="L534" i="21"/>
  <c r="R534" i="21"/>
  <c r="AE534" i="21"/>
  <c r="AB534" i="21"/>
  <c r="Q534" i="21"/>
  <c r="Z534" i="21"/>
  <c r="AG534" i="21"/>
  <c r="AC534" i="21"/>
  <c r="AF534" i="21"/>
  <c r="S534" i="21"/>
  <c r="AB503" i="21"/>
  <c r="AE503" i="21"/>
  <c r="L503" i="21"/>
  <c r="R503" i="21"/>
  <c r="AG503" i="21"/>
  <c r="AF503" i="21"/>
  <c r="Q503" i="21"/>
  <c r="Z503" i="21"/>
  <c r="Y503" i="21"/>
  <c r="AC503" i="21"/>
  <c r="AA503" i="21"/>
  <c r="S503" i="21"/>
  <c r="Y471" i="21"/>
  <c r="Z471" i="21"/>
  <c r="L471" i="21"/>
  <c r="T471" i="21"/>
  <c r="AC471" i="21"/>
  <c r="AA471" i="21"/>
  <c r="S471" i="21"/>
  <c r="AF471" i="21"/>
  <c r="R471" i="21"/>
  <c r="AE471" i="21"/>
  <c r="Q471" i="21"/>
  <c r="AB471" i="21"/>
  <c r="AD471" i="21"/>
  <c r="AG439" i="21"/>
  <c r="AB439" i="21"/>
  <c r="L439" i="21"/>
  <c r="S439" i="21"/>
  <c r="Z439" i="21"/>
  <c r="AF439" i="21"/>
  <c r="R439" i="21"/>
  <c r="AA439" i="21"/>
  <c r="T439" i="21"/>
  <c r="AC439" i="21"/>
  <c r="Q439" i="21"/>
  <c r="AD439" i="21"/>
  <c r="Y408" i="21"/>
  <c r="AE408" i="21"/>
  <c r="S408" i="21"/>
  <c r="AC408" i="21"/>
  <c r="AA408" i="21"/>
  <c r="R408" i="21"/>
  <c r="AG408" i="21"/>
  <c r="L408" i="21"/>
  <c r="AB408" i="21"/>
  <c r="Z408" i="21"/>
  <c r="AF408" i="21"/>
  <c r="Q408" i="21"/>
  <c r="AA377" i="21"/>
  <c r="AG377" i="21"/>
  <c r="AC377" i="21"/>
  <c r="R377" i="21"/>
  <c r="AE377" i="21"/>
  <c r="AB377" i="21"/>
  <c r="S377" i="21"/>
  <c r="AD377" i="21"/>
  <c r="Q377" i="21"/>
  <c r="Y377" i="21"/>
  <c r="Z377" i="21"/>
  <c r="T377" i="21"/>
  <c r="AB346" i="21"/>
  <c r="Z346" i="21"/>
  <c r="R346" i="21"/>
  <c r="AG346" i="21"/>
  <c r="AD346" i="21"/>
  <c r="S346" i="21"/>
  <c r="AE346" i="21"/>
  <c r="AF346" i="21"/>
  <c r="Y346" i="21"/>
  <c r="L346" i="21"/>
  <c r="AA346" i="21"/>
  <c r="Q346" i="21"/>
  <c r="Y315" i="21"/>
  <c r="AA315" i="21"/>
  <c r="R315" i="21"/>
  <c r="AC315" i="21"/>
  <c r="AE315" i="21"/>
  <c r="S315" i="21"/>
  <c r="AF315" i="21"/>
  <c r="Q315" i="21"/>
  <c r="Z315" i="21"/>
  <c r="L315" i="21"/>
  <c r="AB315" i="21"/>
  <c r="AD315" i="21"/>
  <c r="S278" i="21"/>
  <c r="AB278" i="21"/>
  <c r="L258" i="21"/>
  <c r="S258" i="21"/>
  <c r="AF258" i="21"/>
  <c r="AA258" i="21"/>
  <c r="V397" i="21"/>
  <c r="W397" i="21"/>
  <c r="N397" i="21"/>
  <c r="P397" i="21"/>
  <c r="O397" i="21"/>
  <c r="AG397" i="21"/>
  <c r="AB397" i="21"/>
  <c r="Z397" i="21"/>
  <c r="T390" i="21"/>
  <c r="AA390" i="21"/>
  <c r="AG390" i="21"/>
  <c r="AB390" i="21"/>
  <c r="T382" i="21"/>
  <c r="Q382" i="21"/>
  <c r="AF382" i="21"/>
  <c r="Z382" i="21"/>
  <c r="T374" i="21"/>
  <c r="Q374" i="21"/>
  <c r="AD374" i="21"/>
  <c r="Y374" i="21"/>
  <c r="S366" i="21"/>
  <c r="Y366" i="21"/>
  <c r="AB366" i="21"/>
  <c r="Z366" i="21"/>
  <c r="S359" i="21"/>
  <c r="AE359" i="21"/>
  <c r="AF359" i="21"/>
  <c r="Y359" i="21"/>
  <c r="R351" i="21"/>
  <c r="Y351" i="21"/>
  <c r="AC351" i="21"/>
  <c r="AB351" i="21"/>
  <c r="Z327" i="21"/>
  <c r="AF327" i="21"/>
  <c r="AB327" i="21"/>
  <c r="AD327" i="21"/>
  <c r="Y327" i="21"/>
  <c r="R327" i="21"/>
  <c r="L327" i="21"/>
  <c r="AG327" i="21"/>
  <c r="AA327" i="21"/>
  <c r="S327" i="21"/>
  <c r="AE327" i="21"/>
  <c r="Q327" i="21"/>
  <c r="AB296" i="21"/>
  <c r="AG296" i="21"/>
  <c r="AD296" i="21"/>
  <c r="AF296" i="21"/>
  <c r="Z296" i="21"/>
  <c r="T296" i="21"/>
  <c r="L296" i="21"/>
  <c r="AC296" i="21"/>
  <c r="AE296" i="21"/>
  <c r="S296" i="21"/>
  <c r="Y296" i="21"/>
  <c r="R296" i="21"/>
  <c r="Q296" i="21"/>
  <c r="Z280" i="21"/>
  <c r="AC280" i="21"/>
  <c r="AE280" i="21"/>
  <c r="AD280" i="21"/>
  <c r="Y280" i="21"/>
  <c r="S280" i="21"/>
  <c r="Q280" i="21"/>
  <c r="AG280" i="21"/>
  <c r="AF280" i="21"/>
  <c r="R280" i="21"/>
  <c r="T280" i="21"/>
  <c r="AB280" i="21"/>
  <c r="L280" i="21"/>
  <c r="AA280" i="21"/>
  <c r="AG264" i="21"/>
  <c r="Z264" i="21"/>
  <c r="T264" i="21"/>
  <c r="Q264" i="21"/>
  <c r="AA264" i="21"/>
  <c r="AD264" i="21"/>
  <c r="R264" i="21"/>
  <c r="Y264" i="21"/>
  <c r="AE264" i="21"/>
  <c r="AF264" i="21"/>
  <c r="AC264" i="21"/>
  <c r="AB264" i="21"/>
  <c r="S264" i="21"/>
  <c r="L264" i="21"/>
  <c r="S429" i="21"/>
  <c r="T429" i="21"/>
  <c r="Z429" i="21"/>
  <c r="AF429" i="21"/>
  <c r="R413" i="21"/>
  <c r="S413" i="21"/>
  <c r="AD413" i="21"/>
  <c r="AE413" i="21"/>
  <c r="T298" i="21"/>
  <c r="R298" i="21"/>
  <c r="AB298" i="21"/>
  <c r="AC298" i="21"/>
  <c r="L271" i="21"/>
  <c r="R271" i="21"/>
  <c r="Z271" i="21"/>
  <c r="AE271" i="21"/>
  <c r="S251" i="21"/>
  <c r="Q251" i="21"/>
  <c r="AC251" i="21"/>
  <c r="AD251" i="21"/>
  <c r="Q286" i="21"/>
  <c r="AD286" i="21"/>
  <c r="AF286" i="21"/>
  <c r="R260" i="21"/>
  <c r="AA260" i="21"/>
  <c r="AD260" i="21"/>
  <c r="Q295" i="21"/>
  <c r="T295" i="21"/>
  <c r="AG295" i="21"/>
  <c r="AB295" i="21"/>
  <c r="L269" i="21"/>
  <c r="Q269" i="21"/>
  <c r="AC269" i="21"/>
  <c r="AB269" i="21"/>
  <c r="R248" i="21"/>
  <c r="AF248" i="21"/>
  <c r="AG248" i="21"/>
  <c r="X283" i="21"/>
  <c r="V283" i="21"/>
  <c r="W283" i="21"/>
  <c r="N283" i="21"/>
  <c r="O283" i="21"/>
  <c r="P283" i="21"/>
  <c r="T495" i="21"/>
  <c r="AF495" i="21"/>
  <c r="Y495" i="21"/>
  <c r="T487" i="21"/>
  <c r="Y487" i="21"/>
  <c r="AG487" i="21"/>
  <c r="T479" i="21"/>
  <c r="AB479" i="21"/>
  <c r="Y479" i="21"/>
  <c r="R463" i="21"/>
  <c r="AA463" i="21"/>
  <c r="Z463" i="21"/>
  <c r="R447" i="21"/>
  <c r="AC447" i="21"/>
  <c r="AF447" i="21"/>
  <c r="AA432" i="21"/>
  <c r="AC432" i="21"/>
  <c r="S416" i="21"/>
  <c r="AF416" i="21"/>
  <c r="AE416" i="21"/>
  <c r="S400" i="21"/>
  <c r="AE400" i="21"/>
  <c r="Z400" i="21"/>
  <c r="S385" i="21"/>
  <c r="AA385" i="21"/>
  <c r="AC385" i="21"/>
  <c r="S369" i="21"/>
  <c r="AF369" i="21"/>
  <c r="Y369" i="21"/>
  <c r="T354" i="21"/>
  <c r="AC354" i="21"/>
  <c r="AE354" i="21"/>
  <c r="T338" i="21"/>
  <c r="AC338" i="21"/>
  <c r="AE338" i="21"/>
  <c r="S323" i="21"/>
  <c r="AD323" i="21"/>
  <c r="AF323" i="21"/>
  <c r="S307" i="21"/>
  <c r="AF307" i="21"/>
  <c r="AG307" i="21"/>
  <c r="W254" i="21"/>
  <c r="X254" i="21"/>
  <c r="V254" i="21"/>
  <c r="P254" i="21"/>
  <c r="O254" i="21"/>
  <c r="N254" i="21"/>
  <c r="AB273" i="21"/>
  <c r="AE273" i="21"/>
  <c r="Y273" i="21"/>
  <c r="AE378" i="21"/>
  <c r="AD378" i="21"/>
  <c r="Q378" i="21"/>
  <c r="AB378" i="21"/>
  <c r="Z378" i="21"/>
  <c r="R378" i="21"/>
  <c r="L378" i="21"/>
  <c r="AA378" i="21"/>
  <c r="AC378" i="21"/>
  <c r="Y378" i="21"/>
  <c r="S378" i="21"/>
  <c r="AG378" i="21"/>
  <c r="T378" i="21"/>
  <c r="Q320" i="21"/>
  <c r="AE320" i="21"/>
  <c r="AC320" i="21"/>
  <c r="R288" i="21"/>
  <c r="AB288" i="21"/>
  <c r="Z288" i="21"/>
  <c r="T249" i="21"/>
  <c r="AF249" i="21"/>
  <c r="AE249" i="21"/>
  <c r="T266" i="21"/>
  <c r="Z266" i="21"/>
  <c r="AA266" i="21"/>
  <c r="S255" i="21"/>
  <c r="AA255" i="21"/>
  <c r="AD255" i="21"/>
  <c r="R241" i="21"/>
  <c r="Y241" i="21"/>
  <c r="AF241" i="21"/>
  <c r="L217" i="21"/>
  <c r="Z217" i="21"/>
  <c r="AA217" i="21"/>
  <c r="Q224" i="21"/>
  <c r="R224" i="21"/>
  <c r="AB224" i="21"/>
  <c r="Z224" i="21"/>
  <c r="AD209" i="21"/>
  <c r="AF209" i="21"/>
  <c r="AG209" i="21"/>
  <c r="L185" i="21"/>
  <c r="Z185" i="21"/>
  <c r="AB185" i="21"/>
  <c r="Q238" i="21"/>
  <c r="AA238" i="21"/>
  <c r="AD238" i="21"/>
  <c r="Y238" i="21"/>
  <c r="AD230" i="21"/>
  <c r="AF230" i="21"/>
  <c r="L222" i="21"/>
  <c r="Y222" i="21"/>
  <c r="AA222" i="21"/>
  <c r="T207" i="21"/>
  <c r="AG207" i="21"/>
  <c r="Z207" i="21"/>
  <c r="AA207" i="21"/>
  <c r="AG199" i="21"/>
  <c r="AC199" i="21"/>
  <c r="AD199" i="21"/>
  <c r="L191" i="21"/>
  <c r="AB191" i="21"/>
  <c r="Y191" i="21"/>
  <c r="Q183" i="21"/>
  <c r="AG183" i="21"/>
  <c r="AF183" i="21"/>
  <c r="AE183" i="21"/>
  <c r="R175" i="21"/>
  <c r="AG175" i="21"/>
  <c r="Z175" i="21"/>
  <c r="AA175" i="21"/>
  <c r="Z167" i="21"/>
  <c r="AF167" i="21"/>
  <c r="L159" i="21"/>
  <c r="AG159" i="21"/>
  <c r="AB159" i="21"/>
  <c r="R151" i="21"/>
  <c r="Y151" i="21"/>
  <c r="AD151" i="21"/>
  <c r="AE151" i="21"/>
  <c r="R143" i="21"/>
  <c r="S143" i="21"/>
  <c r="AC143" i="21"/>
  <c r="AA143" i="21"/>
  <c r="Z135" i="21"/>
  <c r="AF135" i="21"/>
  <c r="L127" i="21"/>
  <c r="AG127" i="21"/>
  <c r="AB127" i="21"/>
  <c r="S119" i="21"/>
  <c r="Q119" i="21"/>
  <c r="AB119" i="21"/>
  <c r="AC119" i="21"/>
  <c r="T111" i="21"/>
  <c r="Q111" i="21"/>
  <c r="AF111" i="21"/>
  <c r="Y111" i="21"/>
  <c r="AD103" i="21"/>
  <c r="AA103" i="21"/>
  <c r="L96" i="21"/>
  <c r="T96" i="21"/>
  <c r="Z96" i="21"/>
  <c r="AG96" i="21"/>
  <c r="T88" i="21"/>
  <c r="R88" i="21"/>
  <c r="AB88" i="21"/>
  <c r="AC88" i="21"/>
  <c r="Q80" i="21"/>
  <c r="AD80" i="21"/>
  <c r="AF80" i="21"/>
  <c r="Y80" i="21"/>
  <c r="AE72" i="21"/>
  <c r="AA72" i="21"/>
  <c r="L64" i="21"/>
  <c r="S64" i="21"/>
  <c r="AD64" i="21"/>
  <c r="Y64" i="21"/>
  <c r="S56" i="21"/>
  <c r="Q56" i="21"/>
  <c r="AA56" i="21"/>
  <c r="AF56" i="21"/>
  <c r="S49" i="21"/>
  <c r="Z49" i="21"/>
  <c r="AG49" i="21"/>
  <c r="AB49" i="21"/>
  <c r="AE41" i="21"/>
  <c r="AC41" i="21"/>
  <c r="L33" i="21"/>
  <c r="T33" i="21"/>
  <c r="AD33" i="21"/>
  <c r="Y33" i="21"/>
  <c r="Q25" i="21"/>
  <c r="S25" i="21"/>
  <c r="AA25" i="21"/>
  <c r="AF25" i="21"/>
  <c r="Q17" i="21"/>
  <c r="Z17" i="21"/>
  <c r="AG17" i="21"/>
  <c r="AB17" i="21"/>
  <c r="AE9" i="21"/>
  <c r="AC9" i="21"/>
  <c r="R557" i="21"/>
  <c r="AE557" i="21"/>
  <c r="AC557" i="21"/>
  <c r="Q549" i="21"/>
  <c r="AB549" i="21"/>
  <c r="Z549" i="21"/>
  <c r="AF541" i="21"/>
  <c r="AA541" i="21"/>
  <c r="Z541" i="21"/>
  <c r="T533" i="21"/>
  <c r="AF533" i="21"/>
  <c r="AE533" i="21"/>
  <c r="T525" i="21"/>
  <c r="AF525" i="21"/>
  <c r="Z525" i="21"/>
  <c r="AE494" i="21"/>
  <c r="AF462" i="21"/>
  <c r="T431" i="21"/>
  <c r="Z431" i="21"/>
  <c r="R384" i="21"/>
  <c r="S353" i="21"/>
  <c r="Z337" i="21"/>
  <c r="Y306" i="21"/>
  <c r="R186" i="21"/>
  <c r="R170" i="21"/>
  <c r="Q154" i="21"/>
  <c r="AE154" i="21"/>
  <c r="AC138" i="21"/>
  <c r="T122" i="21"/>
  <c r="R106" i="21"/>
  <c r="L98" i="21"/>
  <c r="AE91" i="21"/>
  <c r="Z83" i="21"/>
  <c r="R52" i="21"/>
  <c r="AB52" i="21"/>
  <c r="AC44" i="21"/>
  <c r="AE28" i="21"/>
  <c r="AE552" i="21"/>
  <c r="Z544" i="21"/>
  <c r="T536" i="21"/>
  <c r="AC520" i="21"/>
  <c r="Y512" i="21"/>
  <c r="S489" i="21"/>
  <c r="Q457" i="21"/>
  <c r="AD449" i="21"/>
  <c r="AD434" i="21"/>
  <c r="AG394" i="21"/>
  <c r="T387" i="21"/>
  <c r="AA363" i="21"/>
  <c r="Q356" i="21"/>
  <c r="AB348" i="21"/>
  <c r="AF340" i="21"/>
  <c r="Y317" i="21"/>
  <c r="Q301" i="21"/>
  <c r="AC293" i="21"/>
  <c r="S285" i="21"/>
  <c r="L198" i="21"/>
  <c r="AC228" i="21"/>
  <c r="AC193" i="21"/>
  <c r="Y149" i="21"/>
  <c r="Q133" i="21"/>
  <c r="AG125" i="21"/>
  <c r="AA74" i="21"/>
  <c r="Z66" i="21"/>
  <c r="AD58" i="21"/>
  <c r="AA43" i="21"/>
  <c r="AG35" i="21"/>
  <c r="AG559" i="21"/>
  <c r="T527" i="21"/>
  <c r="Y496" i="21"/>
  <c r="AG480" i="21"/>
  <c r="AE456" i="21"/>
  <c r="T237" i="21"/>
  <c r="R210" i="21"/>
  <c r="AC165" i="21"/>
  <c r="L208" i="21"/>
  <c r="AD200" i="21"/>
  <c r="AD152" i="21"/>
  <c r="T136" i="21"/>
  <c r="AD89" i="21"/>
  <c r="AB73" i="21"/>
  <c r="AD26" i="21"/>
  <c r="AA10" i="21"/>
  <c r="AB550" i="21"/>
  <c r="Z542" i="21"/>
  <c r="AD534" i="21"/>
  <c r="T455" i="21"/>
  <c r="T327" i="21"/>
  <c r="V341" i="21"/>
  <c r="W341" i="21"/>
  <c r="X341" i="21"/>
  <c r="P341" i="21"/>
  <c r="N341" i="21"/>
  <c r="O341" i="21"/>
  <c r="AF161" i="21"/>
  <c r="Z161" i="21"/>
  <c r="L161" i="21"/>
  <c r="AA161" i="21"/>
  <c r="AC161" i="21"/>
  <c r="R161" i="21"/>
  <c r="Q161" i="21"/>
  <c r="AB161" i="21"/>
  <c r="Y161" i="21"/>
  <c r="S161" i="21"/>
  <c r="T161" i="21"/>
  <c r="AD161" i="21"/>
  <c r="AG161" i="21"/>
  <c r="AF132" i="21"/>
  <c r="AD132" i="21"/>
  <c r="AC132" i="21"/>
  <c r="AA132" i="21"/>
  <c r="Y132" i="21"/>
  <c r="T132" i="21"/>
  <c r="S132" i="21"/>
  <c r="AB132" i="21"/>
  <c r="Z132" i="21"/>
  <c r="Q132" i="21"/>
  <c r="R132" i="21"/>
  <c r="AG132" i="21"/>
  <c r="L132" i="21"/>
  <c r="AB562" i="21"/>
  <c r="AG562" i="21"/>
  <c r="AA562" i="21"/>
  <c r="AF562" i="21"/>
  <c r="AE562" i="21"/>
  <c r="R562" i="21"/>
  <c r="Q562" i="21"/>
  <c r="AC562" i="21"/>
  <c r="AD562" i="21"/>
  <c r="S562" i="21"/>
  <c r="Y562" i="21"/>
  <c r="T562" i="21"/>
  <c r="L562" i="21"/>
  <c r="Y530" i="21"/>
  <c r="AD530" i="21"/>
  <c r="T530" i="21"/>
  <c r="AC530" i="21"/>
  <c r="AB530" i="21"/>
  <c r="L530" i="21"/>
  <c r="S530" i="21"/>
  <c r="Z530" i="21"/>
  <c r="AA530" i="21"/>
  <c r="Q530" i="21"/>
  <c r="AG530" i="21"/>
  <c r="R530" i="21"/>
  <c r="AF530" i="21"/>
  <c r="AB499" i="21"/>
  <c r="AA499" i="21"/>
  <c r="Y499" i="21"/>
  <c r="AF499" i="21"/>
  <c r="AG499" i="21"/>
  <c r="T499" i="21"/>
  <c r="S499" i="21"/>
  <c r="AE499" i="21"/>
  <c r="AC499" i="21"/>
  <c r="Q499" i="21"/>
  <c r="Z499" i="21"/>
  <c r="R499" i="21"/>
  <c r="L499" i="21"/>
  <c r="Z467" i="21"/>
  <c r="AC467" i="21"/>
  <c r="AB467" i="21"/>
  <c r="AD467" i="21"/>
  <c r="AF467" i="21"/>
  <c r="Q467" i="21"/>
  <c r="T467" i="21"/>
  <c r="AE467" i="21"/>
  <c r="AG467" i="21"/>
  <c r="R467" i="21"/>
  <c r="AA467" i="21"/>
  <c r="S467" i="21"/>
  <c r="L467" i="21"/>
  <c r="AA436" i="21"/>
  <c r="Y436" i="21"/>
  <c r="AC436" i="21"/>
  <c r="AE436" i="21"/>
  <c r="AG436" i="21"/>
  <c r="T436" i="21"/>
  <c r="S436" i="21"/>
  <c r="AF436" i="21"/>
  <c r="AD436" i="21"/>
  <c r="Q436" i="21"/>
  <c r="AB436" i="21"/>
  <c r="R436" i="21"/>
  <c r="L436" i="21"/>
  <c r="Z404" i="21"/>
  <c r="AB404" i="21"/>
  <c r="AG404" i="21"/>
  <c r="L404" i="21"/>
  <c r="AD404" i="21"/>
  <c r="AC404" i="21"/>
  <c r="T404" i="21"/>
  <c r="AE404" i="21"/>
  <c r="AF404" i="21"/>
  <c r="S404" i="21"/>
  <c r="AA404" i="21"/>
  <c r="R404" i="21"/>
  <c r="Q404" i="21"/>
  <c r="Y373" i="21"/>
  <c r="AD373" i="21"/>
  <c r="AB373" i="21"/>
  <c r="S373" i="21"/>
  <c r="AC373" i="21"/>
  <c r="AE373" i="21"/>
  <c r="T373" i="21"/>
  <c r="L373" i="21"/>
  <c r="Z373" i="21"/>
  <c r="AA373" i="21"/>
  <c r="R373" i="21"/>
  <c r="AG373" i="21"/>
  <c r="Q373" i="21"/>
  <c r="Z342" i="21"/>
  <c r="AF342" i="21"/>
  <c r="AC342" i="21"/>
  <c r="S342" i="21"/>
  <c r="AD342" i="21"/>
  <c r="Y342" i="21"/>
  <c r="Q342" i="21"/>
  <c r="L342" i="21"/>
  <c r="AA342" i="21"/>
  <c r="AG342" i="21"/>
  <c r="AE342" i="21"/>
  <c r="AB342" i="21"/>
  <c r="T342" i="21"/>
  <c r="Y311" i="21"/>
  <c r="Z311" i="21"/>
  <c r="AA311" i="21"/>
  <c r="S311" i="21"/>
  <c r="AC311" i="21"/>
  <c r="AE311" i="21"/>
  <c r="Q311" i="21"/>
  <c r="L311" i="21"/>
  <c r="AG311" i="21"/>
  <c r="AF311" i="21"/>
  <c r="R311" i="21"/>
  <c r="AD311" i="21"/>
  <c r="AB311" i="21"/>
  <c r="T311" i="21"/>
  <c r="S393" i="21"/>
  <c r="AF256" i="21"/>
  <c r="AE256" i="21"/>
  <c r="R256" i="21"/>
  <c r="L256" i="21"/>
  <c r="Z256" i="21"/>
  <c r="AG256" i="21"/>
  <c r="S256" i="21"/>
  <c r="AB256" i="21"/>
  <c r="AA256" i="21"/>
  <c r="AC256" i="21"/>
  <c r="Q256" i="21"/>
  <c r="Y256" i="21"/>
  <c r="T256" i="21"/>
  <c r="AA214" i="21"/>
  <c r="AB214" i="21"/>
  <c r="Y214" i="21"/>
  <c r="S214" i="21"/>
  <c r="AE214" i="21"/>
  <c r="AG214" i="21"/>
  <c r="T214" i="21"/>
  <c r="R214" i="21"/>
  <c r="AF214" i="21"/>
  <c r="AD214" i="21"/>
  <c r="Q214" i="21"/>
  <c r="AC214" i="21"/>
  <c r="L214" i="21"/>
  <c r="Z214" i="21"/>
  <c r="Y77" i="21"/>
  <c r="AE77" i="21"/>
  <c r="AD77" i="21"/>
  <c r="R77" i="21"/>
  <c r="AC77" i="21"/>
  <c r="AA77" i="21"/>
  <c r="S77" i="21"/>
  <c r="Q77" i="21"/>
  <c r="Z77" i="21"/>
  <c r="AB77" i="21"/>
  <c r="T77" i="21"/>
  <c r="L77" i="21"/>
  <c r="AG77" i="21"/>
  <c r="AF77" i="21"/>
  <c r="AD499" i="21"/>
  <c r="R342" i="21"/>
  <c r="W102" i="21"/>
  <c r="X102" i="21"/>
  <c r="V102" i="21"/>
  <c r="O102" i="21"/>
  <c r="P102" i="21"/>
  <c r="N102" i="21"/>
  <c r="W180" i="21"/>
  <c r="X180" i="21"/>
  <c r="V180" i="21"/>
  <c r="P180" i="21"/>
  <c r="O180" i="21"/>
  <c r="N180" i="21"/>
  <c r="W136" i="21"/>
  <c r="X136" i="21"/>
  <c r="V136" i="21"/>
  <c r="P136" i="21"/>
  <c r="O136" i="21"/>
  <c r="N136" i="21"/>
  <c r="V119" i="21"/>
  <c r="W119" i="21"/>
  <c r="X119" i="21"/>
  <c r="N119" i="21"/>
  <c r="P119" i="21"/>
  <c r="O119" i="21"/>
  <c r="V80" i="21"/>
  <c r="W80" i="21"/>
  <c r="X80" i="21"/>
  <c r="N80" i="21"/>
  <c r="O80" i="21"/>
  <c r="P80" i="21"/>
  <c r="V93" i="21"/>
  <c r="X93" i="21"/>
  <c r="W93" i="21"/>
  <c r="O93" i="21"/>
  <c r="N93" i="21"/>
  <c r="AB509" i="21"/>
  <c r="AA509" i="21"/>
  <c r="Y509" i="21"/>
  <c r="R509" i="21"/>
  <c r="AA478" i="21"/>
  <c r="Z478" i="21"/>
  <c r="AC478" i="21"/>
  <c r="Q478" i="21"/>
  <c r="Z446" i="21"/>
  <c r="AB446" i="21"/>
  <c r="Y446" i="21"/>
  <c r="S446" i="21"/>
  <c r="Y399" i="21"/>
  <c r="AE399" i="21"/>
  <c r="T399" i="21"/>
  <c r="L399" i="21"/>
  <c r="AB399" i="21"/>
  <c r="AG399" i="21"/>
  <c r="AA399" i="21"/>
  <c r="AF399" i="21"/>
  <c r="AD399" i="21"/>
  <c r="S399" i="21"/>
  <c r="Q399" i="21"/>
  <c r="Y368" i="21"/>
  <c r="AB368" i="21"/>
  <c r="T368" i="21"/>
  <c r="L368" i="21"/>
  <c r="AA368" i="21"/>
  <c r="Z368" i="21"/>
  <c r="AG368" i="21"/>
  <c r="AE368" i="21"/>
  <c r="AF368" i="21"/>
  <c r="S368" i="21"/>
  <c r="Q368" i="21"/>
  <c r="AA322" i="21"/>
  <c r="Y322" i="21"/>
  <c r="Q322" i="21"/>
  <c r="L322" i="21"/>
  <c r="Z322" i="21"/>
  <c r="AB322" i="21"/>
  <c r="AF322" i="21"/>
  <c r="S322" i="21"/>
  <c r="AD322" i="21"/>
  <c r="AC322" i="21"/>
  <c r="T322" i="21"/>
  <c r="AF146" i="21"/>
  <c r="AC146" i="21"/>
  <c r="T146" i="21"/>
  <c r="AE146" i="21"/>
  <c r="AG146" i="21"/>
  <c r="S146" i="21"/>
  <c r="Q146" i="21"/>
  <c r="AB146" i="21"/>
  <c r="Z146" i="21"/>
  <c r="L146" i="21"/>
  <c r="AB114" i="21"/>
  <c r="Z114" i="21"/>
  <c r="Q114" i="21"/>
  <c r="AC114" i="21"/>
  <c r="AE114" i="21"/>
  <c r="T114" i="21"/>
  <c r="R114" i="21"/>
  <c r="AG114" i="21"/>
  <c r="AF114" i="21"/>
  <c r="L114" i="21"/>
  <c r="AC20" i="21"/>
  <c r="AA20" i="21"/>
  <c r="R20" i="21"/>
  <c r="AF20" i="21"/>
  <c r="AE20" i="21"/>
  <c r="Q20" i="21"/>
  <c r="S20" i="21"/>
  <c r="Y20" i="21"/>
  <c r="Z20" i="21"/>
  <c r="L20" i="21"/>
  <c r="Y497" i="21"/>
  <c r="AE497" i="21"/>
  <c r="T497" i="21"/>
  <c r="AF497" i="21"/>
  <c r="AG497" i="21"/>
  <c r="Q497" i="21"/>
  <c r="L497" i="21"/>
  <c r="AC497" i="21"/>
  <c r="Z497" i="21"/>
  <c r="R497" i="21"/>
  <c r="Y473" i="21"/>
  <c r="AG473" i="21"/>
  <c r="S473" i="21"/>
  <c r="AF473" i="21"/>
  <c r="AA473" i="21"/>
  <c r="T473" i="21"/>
  <c r="L473" i="21"/>
  <c r="AC473" i="21"/>
  <c r="AE473" i="21"/>
  <c r="Q473" i="21"/>
  <c r="AE402" i="21"/>
  <c r="AF402" i="21"/>
  <c r="Q402" i="21"/>
  <c r="AD402" i="21"/>
  <c r="AC402" i="21"/>
  <c r="R402" i="21"/>
  <c r="T402" i="21"/>
  <c r="AA402" i="21"/>
  <c r="AG402" i="21"/>
  <c r="S402" i="21"/>
  <c r="L402" i="21"/>
  <c r="AC379" i="21"/>
  <c r="AE379" i="21"/>
  <c r="Q379" i="21"/>
  <c r="AF379" i="21"/>
  <c r="Z379" i="21"/>
  <c r="R379" i="21"/>
  <c r="Y379" i="21"/>
  <c r="AA379" i="21"/>
  <c r="S379" i="21"/>
  <c r="L379" i="21"/>
  <c r="X285" i="21"/>
  <c r="W285" i="21"/>
  <c r="V285" i="21"/>
  <c r="P285" i="21"/>
  <c r="O285" i="21"/>
  <c r="N285" i="21"/>
  <c r="AC97" i="21"/>
  <c r="AE97" i="21"/>
  <c r="R97" i="21"/>
  <c r="T97" i="21"/>
  <c r="AD97" i="21"/>
  <c r="AA97" i="21"/>
  <c r="Y97" i="21"/>
  <c r="AF97" i="21"/>
  <c r="L97" i="21"/>
  <c r="AG97" i="21"/>
  <c r="AB97" i="21"/>
  <c r="Q97" i="21"/>
  <c r="AB543" i="21"/>
  <c r="AG543" i="21"/>
  <c r="S543" i="21"/>
  <c r="AA543" i="21"/>
  <c r="Y543" i="21"/>
  <c r="AF543" i="21"/>
  <c r="Z543" i="21"/>
  <c r="L543" i="21"/>
  <c r="AD543" i="21"/>
  <c r="Q543" i="21"/>
  <c r="T543" i="21"/>
  <c r="Z440" i="21"/>
  <c r="AF440" i="21"/>
  <c r="AC440" i="21"/>
  <c r="L440" i="21"/>
  <c r="AA440" i="21"/>
  <c r="AB440" i="21"/>
  <c r="Q440" i="21"/>
  <c r="Y440" i="21"/>
  <c r="AD440" i="21"/>
  <c r="AG440" i="21"/>
  <c r="S440" i="21"/>
  <c r="AG189" i="21"/>
  <c r="Z189" i="21"/>
  <c r="Y189" i="21"/>
  <c r="AB189" i="21"/>
  <c r="Q189" i="21"/>
  <c r="S189" i="21"/>
  <c r="AA189" i="21"/>
  <c r="AD189" i="21"/>
  <c r="L189" i="21"/>
  <c r="AE189" i="21"/>
  <c r="AF189" i="21"/>
  <c r="T189" i="21"/>
  <c r="Y176" i="21"/>
  <c r="AG176" i="21"/>
  <c r="Q176" i="21"/>
  <c r="AA176" i="21"/>
  <c r="AD176" i="21"/>
  <c r="T176" i="21"/>
  <c r="S176" i="21"/>
  <c r="Z176" i="21"/>
  <c r="R176" i="21"/>
  <c r="AE176" i="21"/>
  <c r="L176" i="21"/>
  <c r="AC176" i="21"/>
  <c r="AF176" i="21"/>
  <c r="Z112" i="21"/>
  <c r="AB112" i="21"/>
  <c r="S112" i="21"/>
  <c r="Y112" i="21"/>
  <c r="AE112" i="21"/>
  <c r="AD112" i="21"/>
  <c r="Q112" i="21"/>
  <c r="AA112" i="21"/>
  <c r="T112" i="21"/>
  <c r="AC112" i="21"/>
  <c r="R112" i="21"/>
  <c r="AG112" i="21"/>
  <c r="L112" i="21"/>
  <c r="AC50" i="21"/>
  <c r="AD50" i="21"/>
  <c r="AA50" i="21"/>
  <c r="AB50" i="21"/>
  <c r="AG50" i="21"/>
  <c r="Q50" i="21"/>
  <c r="T50" i="21"/>
  <c r="AE50" i="21"/>
  <c r="S50" i="21"/>
  <c r="AF50" i="21"/>
  <c r="L50" i="21"/>
  <c r="Y50" i="21"/>
  <c r="R50" i="21"/>
  <c r="Y510" i="21"/>
  <c r="AC510" i="21"/>
  <c r="L510" i="21"/>
  <c r="R510" i="21"/>
  <c r="AD510" i="21"/>
  <c r="AG510" i="21"/>
  <c r="Q510" i="21"/>
  <c r="AE510" i="21"/>
  <c r="S510" i="21"/>
  <c r="AF510" i="21"/>
  <c r="T510" i="21"/>
  <c r="Z510" i="21"/>
  <c r="V416" i="21"/>
  <c r="W416" i="21"/>
  <c r="N416" i="21"/>
  <c r="O416" i="21"/>
  <c r="P416" i="21"/>
  <c r="W262" i="21"/>
  <c r="V262" i="21"/>
  <c r="X262" i="21"/>
  <c r="P262" i="21"/>
  <c r="O262" i="21"/>
  <c r="N262" i="21"/>
  <c r="Q390" i="21"/>
  <c r="AD382" i="21"/>
  <c r="V366" i="21"/>
  <c r="W366" i="21"/>
  <c r="P366" i="21"/>
  <c r="O366" i="21"/>
  <c r="N366" i="21"/>
  <c r="AG366" i="21"/>
  <c r="T359" i="21"/>
  <c r="AD351" i="21"/>
  <c r="V335" i="21"/>
  <c r="W335" i="21"/>
  <c r="X335" i="21"/>
  <c r="N335" i="21"/>
  <c r="O335" i="21"/>
  <c r="P335" i="21"/>
  <c r="W304" i="21"/>
  <c r="V304" i="21"/>
  <c r="X304" i="21"/>
  <c r="N304" i="21"/>
  <c r="O304" i="21"/>
  <c r="P304" i="21"/>
  <c r="V272" i="21"/>
  <c r="X272" i="21"/>
  <c r="W272" i="21"/>
  <c r="O272" i="21"/>
  <c r="P272" i="21"/>
  <c r="N272" i="21"/>
  <c r="R429" i="21"/>
  <c r="AA429" i="21"/>
  <c r="Y429" i="21"/>
  <c r="Y413" i="21"/>
  <c r="AB413" i="21"/>
  <c r="Z295" i="21"/>
  <c r="W487" i="21"/>
  <c r="P487" i="21"/>
  <c r="V299" i="21"/>
  <c r="W299" i="21"/>
  <c r="O299" i="21"/>
  <c r="P299" i="21"/>
  <c r="N299" i="21"/>
  <c r="AD479" i="21"/>
  <c r="AD447" i="21"/>
  <c r="AA447" i="21"/>
  <c r="Y416" i="21"/>
  <c r="Z416" i="21"/>
  <c r="L385" i="21"/>
  <c r="AG385" i="21"/>
  <c r="Q354" i="21"/>
  <c r="AG354" i="21"/>
  <c r="Z354" i="21"/>
  <c r="T323" i="21"/>
  <c r="Y323" i="21"/>
  <c r="S217" i="21"/>
  <c r="AG217" i="21"/>
  <c r="AG185" i="21"/>
  <c r="AF222" i="21"/>
  <c r="AE222" i="21"/>
  <c r="R191" i="21"/>
  <c r="AC191" i="21"/>
  <c r="AD191" i="21"/>
  <c r="Y159" i="21"/>
  <c r="Z159" i="21"/>
  <c r="Y127" i="21"/>
  <c r="Z127" i="21"/>
  <c r="AE96" i="21"/>
  <c r="AA96" i="21"/>
  <c r="AE64" i="21"/>
  <c r="AC64" i="21"/>
  <c r="AE33" i="21"/>
  <c r="AC33" i="21"/>
  <c r="T557" i="21"/>
  <c r="Z557" i="21"/>
  <c r="AG557" i="21"/>
  <c r="AB557" i="21"/>
  <c r="R541" i="21"/>
  <c r="S541" i="21"/>
  <c r="AD541" i="21"/>
  <c r="Y541" i="21"/>
  <c r="R525" i="21"/>
  <c r="AD525" i="21"/>
  <c r="T509" i="21"/>
  <c r="AD509" i="21"/>
  <c r="AF509" i="21"/>
  <c r="S494" i="21"/>
  <c r="AA462" i="21"/>
  <c r="AC462" i="21"/>
  <c r="Q446" i="21"/>
  <c r="AD446" i="21"/>
  <c r="Q431" i="21"/>
  <c r="R415" i="21"/>
  <c r="AE337" i="21"/>
  <c r="AG306" i="21"/>
  <c r="Q178" i="21"/>
  <c r="AA178" i="21"/>
  <c r="AD146" i="21"/>
  <c r="S114" i="21"/>
  <c r="Y114" i="21"/>
  <c r="AG52" i="21"/>
  <c r="Q544" i="21"/>
  <c r="AE512" i="21"/>
  <c r="Z402" i="21"/>
  <c r="Z301" i="21"/>
  <c r="AE228" i="21"/>
  <c r="S66" i="21"/>
  <c r="R35" i="21"/>
  <c r="S559" i="21"/>
  <c r="AD239" i="21"/>
  <c r="AG482" i="21"/>
  <c r="AE482" i="21"/>
  <c r="L482" i="21"/>
  <c r="AA482" i="21"/>
  <c r="AD482" i="21"/>
  <c r="S482" i="21"/>
  <c r="AC482" i="21"/>
  <c r="AB482" i="21"/>
  <c r="R482" i="21"/>
  <c r="T482" i="21"/>
  <c r="AF482" i="21"/>
  <c r="Z482" i="21"/>
  <c r="AF182" i="21"/>
  <c r="AD182" i="21"/>
  <c r="S182" i="21"/>
  <c r="AA182" i="21"/>
  <c r="AB182" i="21"/>
  <c r="Y182" i="21"/>
  <c r="Q182" i="21"/>
  <c r="Z182" i="21"/>
  <c r="AC182" i="21"/>
  <c r="L182" i="21"/>
  <c r="AG182" i="21"/>
  <c r="AE182" i="21"/>
  <c r="T182" i="21"/>
  <c r="AB142" i="21"/>
  <c r="Z142" i="21"/>
  <c r="T142" i="21"/>
  <c r="AF142" i="21"/>
  <c r="AC142" i="21"/>
  <c r="S142" i="21"/>
  <c r="AE142" i="21"/>
  <c r="AG142" i="21"/>
  <c r="R142" i="21"/>
  <c r="L142" i="21"/>
  <c r="AA142" i="21"/>
  <c r="Q142" i="21"/>
  <c r="AD142" i="21"/>
  <c r="AC24" i="21"/>
  <c r="AA24" i="21"/>
  <c r="S24" i="21"/>
  <c r="AB24" i="21"/>
  <c r="AG24" i="21"/>
  <c r="AD24" i="21"/>
  <c r="Q24" i="21"/>
  <c r="Y24" i="21"/>
  <c r="Z24" i="21"/>
  <c r="L24" i="21"/>
  <c r="AE24" i="21"/>
  <c r="R24" i="21"/>
  <c r="V532" i="21"/>
  <c r="W532" i="21"/>
  <c r="X532" i="21"/>
  <c r="N532" i="21"/>
  <c r="O532" i="21"/>
  <c r="P532" i="21"/>
  <c r="AF24" i="21"/>
  <c r="AA177" i="21"/>
  <c r="AC177" i="21"/>
  <c r="Q177" i="21"/>
  <c r="AD177" i="21"/>
  <c r="AE177" i="21"/>
  <c r="Y177" i="21"/>
  <c r="R177" i="21"/>
  <c r="S177" i="21"/>
  <c r="AG177" i="21"/>
  <c r="AF177" i="21"/>
  <c r="T177" i="21"/>
  <c r="L177" i="21"/>
  <c r="AB177" i="21"/>
  <c r="Z177" i="21"/>
  <c r="W148" i="21"/>
  <c r="X148" i="21"/>
  <c r="V148" i="21"/>
  <c r="N148" i="21"/>
  <c r="P148" i="21"/>
  <c r="O148" i="21"/>
  <c r="X101" i="21"/>
  <c r="W101" i="21"/>
  <c r="V101" i="21"/>
  <c r="N101" i="21"/>
  <c r="O101" i="21"/>
  <c r="P101" i="21"/>
  <c r="V108" i="21"/>
  <c r="X108" i="21"/>
  <c r="N108" i="21"/>
  <c r="W108" i="21"/>
  <c r="P108" i="21"/>
  <c r="O108" i="21"/>
  <c r="V77" i="21"/>
  <c r="X77" i="21"/>
  <c r="W77" i="21"/>
  <c r="O77" i="21"/>
  <c r="P77" i="21"/>
  <c r="N77" i="21"/>
  <c r="W197" i="21"/>
  <c r="V197" i="21"/>
  <c r="X197" i="21"/>
  <c r="N197" i="21"/>
  <c r="P197" i="21"/>
  <c r="O197" i="21"/>
  <c r="W186" i="21"/>
  <c r="V186" i="21"/>
  <c r="N186" i="21"/>
  <c r="O186" i="21"/>
  <c r="P186" i="21"/>
  <c r="W182" i="21"/>
  <c r="V182" i="21"/>
  <c r="N182" i="21"/>
  <c r="O182" i="21"/>
  <c r="X182" i="21"/>
  <c r="P182" i="21"/>
  <c r="N63" i="21"/>
  <c r="W134" i="21"/>
  <c r="X134" i="21"/>
  <c r="V134" i="21"/>
  <c r="N134" i="21"/>
  <c r="O134" i="21"/>
  <c r="P134" i="21"/>
  <c r="X8" i="21"/>
  <c r="W8" i="21"/>
  <c r="V8" i="21"/>
  <c r="P8" i="21"/>
  <c r="O8" i="21"/>
  <c r="N8" i="21"/>
  <c r="V70" i="21"/>
  <c r="W70" i="21"/>
  <c r="P70" i="21"/>
  <c r="O70" i="21"/>
  <c r="N70" i="21"/>
  <c r="X51" i="21"/>
  <c r="V51" i="21"/>
  <c r="W51" i="21"/>
  <c r="N51" i="21"/>
  <c r="O51" i="21"/>
  <c r="P51" i="21"/>
  <c r="W110" i="21"/>
  <c r="X110" i="21"/>
  <c r="V110" i="21"/>
  <c r="O110" i="21"/>
  <c r="P110" i="21"/>
  <c r="N110" i="21"/>
  <c r="N17" i="21"/>
  <c r="W133" i="21"/>
  <c r="X133" i="21"/>
  <c r="V133" i="21"/>
  <c r="N133" i="21"/>
  <c r="P133" i="21"/>
  <c r="O133" i="21"/>
  <c r="W158" i="21"/>
  <c r="X158" i="21"/>
  <c r="V158" i="21"/>
  <c r="O158" i="21"/>
  <c r="P158" i="21"/>
  <c r="N158" i="21"/>
  <c r="W199" i="21"/>
  <c r="X199" i="21"/>
  <c r="O199" i="21"/>
  <c r="P199" i="21"/>
  <c r="V199" i="21"/>
  <c r="N199" i="21"/>
  <c r="W130" i="21"/>
  <c r="X130" i="21"/>
  <c r="V130" i="21"/>
  <c r="N130" i="21"/>
  <c r="P130" i="21"/>
  <c r="O130" i="21"/>
  <c r="W138" i="21"/>
  <c r="X138" i="21"/>
  <c r="V138" i="21"/>
  <c r="N138" i="21"/>
  <c r="O138" i="21"/>
  <c r="P138" i="21"/>
  <c r="W195" i="21"/>
  <c r="V195" i="21"/>
  <c r="O195" i="21"/>
  <c r="P195" i="21"/>
  <c r="N195" i="21"/>
  <c r="W127" i="21"/>
  <c r="X127" i="21"/>
  <c r="V127" i="21"/>
  <c r="N127" i="21"/>
  <c r="P127" i="21"/>
  <c r="O127" i="21"/>
  <c r="X86" i="21"/>
  <c r="W86" i="21"/>
  <c r="V86" i="21"/>
  <c r="P86" i="21"/>
  <c r="O86" i="21"/>
  <c r="N86" i="21"/>
  <c r="W48" i="21"/>
  <c r="V48" i="21"/>
  <c r="O48" i="21"/>
  <c r="P48" i="21"/>
  <c r="N48" i="21"/>
  <c r="X42" i="21"/>
  <c r="W42" i="21"/>
  <c r="V42" i="21"/>
  <c r="P42" i="21"/>
  <c r="O42" i="21"/>
  <c r="N42" i="21"/>
  <c r="V39" i="21"/>
  <c r="W39" i="21"/>
  <c r="N39" i="21"/>
  <c r="P39" i="21"/>
  <c r="O39" i="21"/>
  <c r="X60" i="21"/>
  <c r="X52" i="21"/>
  <c r="W52" i="21"/>
  <c r="V52" i="21"/>
  <c r="O52" i="21"/>
  <c r="P52" i="21"/>
  <c r="N52" i="21"/>
  <c r="V100" i="21"/>
  <c r="X100" i="21"/>
  <c r="W100" i="21"/>
  <c r="N100" i="21"/>
  <c r="P100" i="21"/>
  <c r="O100" i="21"/>
  <c r="X16" i="21"/>
  <c r="W16" i="21"/>
  <c r="V16" i="21"/>
  <c r="N16" i="21"/>
  <c r="P16" i="21"/>
  <c r="O16" i="21"/>
  <c r="AA517" i="21"/>
  <c r="AD517" i="21"/>
  <c r="AC517" i="21"/>
  <c r="R517" i="21"/>
  <c r="Y502" i="21"/>
  <c r="AD502" i="21"/>
  <c r="AF502" i="21"/>
  <c r="R502" i="21"/>
  <c r="Z486" i="21"/>
  <c r="AC486" i="21"/>
  <c r="Y486" i="21"/>
  <c r="Q486" i="21"/>
  <c r="AA470" i="21"/>
  <c r="Z470" i="21"/>
  <c r="Y470" i="21"/>
  <c r="T470" i="21"/>
  <c r="AB454" i="21"/>
  <c r="AG454" i="21"/>
  <c r="AE454" i="21"/>
  <c r="S454" i="21"/>
  <c r="AA391" i="21"/>
  <c r="AG391" i="21"/>
  <c r="T391" i="21"/>
  <c r="L391" i="21"/>
  <c r="Z391" i="21"/>
  <c r="AF391" i="21"/>
  <c r="AB391" i="21"/>
  <c r="Q391" i="21"/>
  <c r="AD391" i="21"/>
  <c r="Y391" i="21"/>
  <c r="S391" i="21"/>
  <c r="Y361" i="21"/>
  <c r="AG361" i="21"/>
  <c r="S361" i="21"/>
  <c r="L361" i="21"/>
  <c r="Z361" i="21"/>
  <c r="AA361" i="21"/>
  <c r="R361" i="21"/>
  <c r="Q361" i="21"/>
  <c r="AD361" i="21"/>
  <c r="AF361" i="21"/>
  <c r="AC361" i="21"/>
  <c r="AB329" i="21"/>
  <c r="Z329" i="21"/>
  <c r="Q329" i="21"/>
  <c r="L329" i="21"/>
  <c r="AA329" i="21"/>
  <c r="Y329" i="21"/>
  <c r="AC329" i="21"/>
  <c r="S329" i="21"/>
  <c r="AE329" i="21"/>
  <c r="AG329" i="21"/>
  <c r="T329" i="21"/>
  <c r="AE194" i="21"/>
  <c r="AG194" i="21"/>
  <c r="T194" i="21"/>
  <c r="AF194" i="21"/>
  <c r="AD194" i="21"/>
  <c r="S194" i="21"/>
  <c r="AA194" i="21"/>
  <c r="AB194" i="21"/>
  <c r="R194" i="21"/>
  <c r="Q194" i="21"/>
  <c r="AE162" i="21"/>
  <c r="AG162" i="21"/>
  <c r="S162" i="21"/>
  <c r="Q162" i="21"/>
  <c r="AF162" i="21"/>
  <c r="AC162" i="21"/>
  <c r="T162" i="21"/>
  <c r="AA162" i="21"/>
  <c r="Y162" i="21"/>
  <c r="AD162" i="21"/>
  <c r="R162" i="21"/>
  <c r="AC98" i="21"/>
  <c r="AE98" i="21"/>
  <c r="Q98" i="21"/>
  <c r="AB98" i="21"/>
  <c r="AA98" i="21"/>
  <c r="Z98" i="21"/>
  <c r="Y98" i="21"/>
  <c r="AD98" i="21"/>
  <c r="S98" i="21"/>
  <c r="R98" i="21"/>
  <c r="AF67" i="21"/>
  <c r="AE67" i="21"/>
  <c r="Q67" i="21"/>
  <c r="S67" i="21"/>
  <c r="AC67" i="21"/>
  <c r="AA67" i="21"/>
  <c r="R67" i="21"/>
  <c r="AB67" i="21"/>
  <c r="AG67" i="21"/>
  <c r="AD67" i="21"/>
  <c r="T67" i="21"/>
  <c r="AF36" i="21"/>
  <c r="AE36" i="21"/>
  <c r="R36" i="21"/>
  <c r="T36" i="21"/>
  <c r="AC36" i="21"/>
  <c r="AA36" i="21"/>
  <c r="S36" i="21"/>
  <c r="AB36" i="21"/>
  <c r="AG36" i="21"/>
  <c r="AD36" i="21"/>
  <c r="Q36" i="21"/>
  <c r="AG481" i="21"/>
  <c r="Z481" i="21"/>
  <c r="T481" i="21"/>
  <c r="AF481" i="21"/>
  <c r="AE481" i="21"/>
  <c r="Q481" i="21"/>
  <c r="L481" i="21"/>
  <c r="AA481" i="21"/>
  <c r="Y481" i="21"/>
  <c r="R481" i="21"/>
  <c r="AE465" i="21"/>
  <c r="AG465" i="21"/>
  <c r="R465" i="21"/>
  <c r="AD465" i="21"/>
  <c r="AF465" i="21"/>
  <c r="S465" i="21"/>
  <c r="L465" i="21"/>
  <c r="AA465" i="21"/>
  <c r="AB465" i="21"/>
  <c r="T465" i="21"/>
  <c r="AF441" i="21"/>
  <c r="AG441" i="21"/>
  <c r="R441" i="21"/>
  <c r="AE441" i="21"/>
  <c r="AD441" i="21"/>
  <c r="S441" i="21"/>
  <c r="L441" i="21"/>
  <c r="AB441" i="21"/>
  <c r="Z441" i="21"/>
  <c r="T441" i="21"/>
  <c r="AC418" i="21"/>
  <c r="AA418" i="21"/>
  <c r="AF418" i="21"/>
  <c r="AD418" i="21"/>
  <c r="T418" i="21"/>
  <c r="R418" i="21"/>
  <c r="Y418" i="21"/>
  <c r="AE418" i="21"/>
  <c r="Q418" i="21"/>
  <c r="L418" i="21"/>
  <c r="X394" i="21"/>
  <c r="V394" i="21"/>
  <c r="W394" i="21"/>
  <c r="N394" i="21"/>
  <c r="P394" i="21"/>
  <c r="O394" i="21"/>
  <c r="AD363" i="21"/>
  <c r="AB363" i="21"/>
  <c r="AC363" i="21"/>
  <c r="AE363" i="21"/>
  <c r="R363" i="21"/>
  <c r="S363" i="21"/>
  <c r="AG363" i="21"/>
  <c r="AF363" i="21"/>
  <c r="T363" i="21"/>
  <c r="L363" i="21"/>
  <c r="V340" i="21"/>
  <c r="W340" i="21"/>
  <c r="X340" i="21"/>
  <c r="O340" i="21"/>
  <c r="P340" i="21"/>
  <c r="N340" i="21"/>
  <c r="AE309" i="21"/>
  <c r="AD309" i="21"/>
  <c r="R309" i="21"/>
  <c r="AF309" i="21"/>
  <c r="AG309" i="21"/>
  <c r="S309" i="21"/>
  <c r="Q309" i="21"/>
  <c r="Z309" i="21"/>
  <c r="Y309" i="21"/>
  <c r="T309" i="21"/>
  <c r="L309" i="21"/>
  <c r="W293" i="21"/>
  <c r="X293" i="21"/>
  <c r="V293" i="21"/>
  <c r="N293" i="21"/>
  <c r="P293" i="21"/>
  <c r="O293" i="21"/>
  <c r="AA233" i="21"/>
  <c r="AG233" i="21"/>
  <c r="AB233" i="21"/>
  <c r="L233" i="21"/>
  <c r="Z233" i="21"/>
  <c r="AF233" i="21"/>
  <c r="T233" i="21"/>
  <c r="S233" i="21"/>
  <c r="AD233" i="21"/>
  <c r="Y233" i="21"/>
  <c r="R233" i="21"/>
  <c r="AB169" i="21"/>
  <c r="Y169" i="21"/>
  <c r="L169" i="21"/>
  <c r="AA169" i="21"/>
  <c r="AC169" i="21"/>
  <c r="T169" i="21"/>
  <c r="S169" i="21"/>
  <c r="AE169" i="21"/>
  <c r="AD169" i="21"/>
  <c r="Q169" i="21"/>
  <c r="R169" i="21"/>
  <c r="AD113" i="21"/>
  <c r="AB113" i="21"/>
  <c r="R113" i="21"/>
  <c r="Z113" i="21"/>
  <c r="T113" i="21"/>
  <c r="AC113" i="21"/>
  <c r="AF113" i="21"/>
  <c r="AA113" i="21"/>
  <c r="AG113" i="21"/>
  <c r="S113" i="21"/>
  <c r="Q113" i="21"/>
  <c r="AD82" i="21"/>
  <c r="AB82" i="21"/>
  <c r="L82" i="21"/>
  <c r="AC82" i="21"/>
  <c r="AF82" i="21"/>
  <c r="S82" i="21"/>
  <c r="Z82" i="21"/>
  <c r="T82" i="21"/>
  <c r="Y82" i="21"/>
  <c r="AE82" i="21"/>
  <c r="Q82" i="21"/>
  <c r="AC51" i="21"/>
  <c r="Z51" i="21"/>
  <c r="L51" i="21"/>
  <c r="AG51" i="21"/>
  <c r="R51" i="21"/>
  <c r="AF51" i="21"/>
  <c r="AD51" i="21"/>
  <c r="Q51" i="21"/>
  <c r="Y51" i="21"/>
  <c r="AE51" i="21"/>
  <c r="T51" i="21"/>
  <c r="AC19" i="21"/>
  <c r="Z19" i="21"/>
  <c r="L19" i="21"/>
  <c r="AF19" i="21"/>
  <c r="AD19" i="21"/>
  <c r="S19" i="21"/>
  <c r="AG19" i="21"/>
  <c r="T19" i="21"/>
  <c r="AB19" i="21"/>
  <c r="AA19" i="21"/>
  <c r="Q19" i="21"/>
  <c r="AA551" i="21"/>
  <c r="AB551" i="21"/>
  <c r="T551" i="21"/>
  <c r="Y551" i="21"/>
  <c r="R551" i="21"/>
  <c r="Q551" i="21"/>
  <c r="AD551" i="21"/>
  <c r="AF551" i="21"/>
  <c r="S551" i="21"/>
  <c r="AE551" i="21"/>
  <c r="AC551" i="21"/>
  <c r="L551" i="21"/>
  <c r="AA535" i="21"/>
  <c r="AB535" i="21"/>
  <c r="S535" i="21"/>
  <c r="AD535" i="21"/>
  <c r="AC535" i="21"/>
  <c r="R535" i="21"/>
  <c r="Y535" i="21"/>
  <c r="Q535" i="21"/>
  <c r="T535" i="21"/>
  <c r="Z535" i="21"/>
  <c r="AG535" i="21"/>
  <c r="AB519" i="21"/>
  <c r="AG519" i="21"/>
  <c r="R519" i="21"/>
  <c r="S519" i="21"/>
  <c r="AF519" i="21"/>
  <c r="Q519" i="21"/>
  <c r="T519" i="21"/>
  <c r="AA519" i="21"/>
  <c r="Y519" i="21"/>
  <c r="L519" i="21"/>
  <c r="AE519" i="21"/>
  <c r="AC519" i="21"/>
  <c r="Z519" i="21"/>
  <c r="AB504" i="21"/>
  <c r="AD504" i="21"/>
  <c r="S504" i="21"/>
  <c r="AA504" i="21"/>
  <c r="Z504" i="21"/>
  <c r="AG504" i="21"/>
  <c r="AF504" i="21"/>
  <c r="L504" i="21"/>
  <c r="AC504" i="21"/>
  <c r="Q504" i="21"/>
  <c r="T504" i="21"/>
  <c r="AA488" i="21"/>
  <c r="AD488" i="21"/>
  <c r="R488" i="21"/>
  <c r="AG488" i="21"/>
  <c r="Y488" i="21"/>
  <c r="L488" i="21"/>
  <c r="AB488" i="21"/>
  <c r="Z488" i="21"/>
  <c r="AF488" i="21"/>
  <c r="AE488" i="21"/>
  <c r="Q488" i="21"/>
  <c r="T472" i="21"/>
  <c r="Z472" i="21"/>
  <c r="Y464" i="21"/>
  <c r="AD464" i="21"/>
  <c r="AE464" i="21"/>
  <c r="L464" i="21"/>
  <c r="AG464" i="21"/>
  <c r="AB464" i="21"/>
  <c r="Q464" i="21"/>
  <c r="AF464" i="21"/>
  <c r="AC464" i="21"/>
  <c r="AA464" i="21"/>
  <c r="S464" i="21"/>
  <c r="AB448" i="21"/>
  <c r="AG448" i="21"/>
  <c r="Z448" i="21"/>
  <c r="L448" i="21"/>
  <c r="Y448" i="21"/>
  <c r="AA448" i="21"/>
  <c r="Q448" i="21"/>
  <c r="AD448" i="21"/>
  <c r="AF448" i="21"/>
  <c r="AE448" i="21"/>
  <c r="S448" i="21"/>
  <c r="Y433" i="21"/>
  <c r="AD433" i="21"/>
  <c r="AE433" i="21"/>
  <c r="L433" i="21"/>
  <c r="AG433" i="21"/>
  <c r="AF433" i="21"/>
  <c r="T433" i="21"/>
  <c r="AA433" i="21"/>
  <c r="AC433" i="21"/>
  <c r="AB433" i="21"/>
  <c r="R433" i="21"/>
  <c r="AE240" i="21"/>
  <c r="AG240" i="21"/>
  <c r="Q240" i="21"/>
  <c r="R240" i="21"/>
  <c r="Y240" i="21"/>
  <c r="L240" i="21"/>
  <c r="AB240" i="21"/>
  <c r="AD240" i="21"/>
  <c r="S240" i="21"/>
  <c r="AF240" i="21"/>
  <c r="T240" i="21"/>
  <c r="AE153" i="21"/>
  <c r="AD153" i="21"/>
  <c r="S153" i="21"/>
  <c r="T153" i="21"/>
  <c r="AB153" i="21"/>
  <c r="Z153" i="21"/>
  <c r="Q153" i="21"/>
  <c r="AC153" i="21"/>
  <c r="L153" i="21"/>
  <c r="AA153" i="21"/>
  <c r="Y153" i="21"/>
  <c r="AG153" i="21"/>
  <c r="AD223" i="21"/>
  <c r="Y223" i="21"/>
  <c r="L223" i="21"/>
  <c r="S223" i="21"/>
  <c r="AF223" i="21"/>
  <c r="Q223" i="21"/>
  <c r="AA223" i="21"/>
  <c r="AC223" i="21"/>
  <c r="R223" i="21"/>
  <c r="AE223" i="21"/>
  <c r="T223" i="21"/>
  <c r="AE192" i="21"/>
  <c r="Z192" i="21"/>
  <c r="L192" i="21"/>
  <c r="R192" i="21"/>
  <c r="AC192" i="21"/>
  <c r="AG192" i="21"/>
  <c r="S192" i="21"/>
  <c r="AD192" i="21"/>
  <c r="Q192" i="21"/>
  <c r="AA192" i="21"/>
  <c r="AB192" i="21"/>
  <c r="AF192" i="21"/>
  <c r="AE160" i="21"/>
  <c r="AG160" i="21"/>
  <c r="Q160" i="21"/>
  <c r="S160" i="21"/>
  <c r="AB160" i="21"/>
  <c r="Z160" i="21"/>
  <c r="L160" i="21"/>
  <c r="AD160" i="21"/>
  <c r="AF160" i="21"/>
  <c r="R160" i="21"/>
  <c r="Y160" i="21"/>
  <c r="T160" i="21"/>
  <c r="AE128" i="21"/>
  <c r="AG128" i="21"/>
  <c r="R128" i="21"/>
  <c r="T128" i="21"/>
  <c r="AB128" i="21"/>
  <c r="Z128" i="21"/>
  <c r="L128" i="21"/>
  <c r="AD128" i="21"/>
  <c r="AF128" i="21"/>
  <c r="S128" i="21"/>
  <c r="Y128" i="21"/>
  <c r="Q128" i="21"/>
  <c r="AF65" i="21"/>
  <c r="AE65" i="21"/>
  <c r="L65" i="21"/>
  <c r="Q65" i="21"/>
  <c r="Y65" i="21"/>
  <c r="Z65" i="21"/>
  <c r="T65" i="21"/>
  <c r="AD65" i="21"/>
  <c r="AC65" i="21"/>
  <c r="R65" i="21"/>
  <c r="AG65" i="21"/>
  <c r="AA65" i="21"/>
  <c r="AF34" i="21"/>
  <c r="AE34" i="21"/>
  <c r="T34" i="21"/>
  <c r="R34" i="21"/>
  <c r="Y34" i="21"/>
  <c r="Z34" i="21"/>
  <c r="L34" i="21"/>
  <c r="AD34" i="21"/>
  <c r="AC34" i="21"/>
  <c r="Q34" i="21"/>
  <c r="AG34" i="21"/>
  <c r="S34" i="21"/>
  <c r="Y558" i="21"/>
  <c r="Z558" i="21"/>
  <c r="S558" i="21"/>
  <c r="T558" i="21"/>
  <c r="AC558" i="21"/>
  <c r="AD558" i="21"/>
  <c r="AF558" i="21"/>
  <c r="L558" i="21"/>
  <c r="AE558" i="21"/>
  <c r="Q558" i="21"/>
  <c r="AB558" i="21"/>
  <c r="R558" i="21"/>
  <c r="AA558" i="21"/>
  <c r="AA526" i="21"/>
  <c r="AB526" i="21"/>
  <c r="L526" i="21"/>
  <c r="R526" i="21"/>
  <c r="AE526" i="21"/>
  <c r="AF526" i="21"/>
  <c r="Q526" i="21"/>
  <c r="AD526" i="21"/>
  <c r="T526" i="21"/>
  <c r="AG526" i="21"/>
  <c r="S526" i="21"/>
  <c r="Z526" i="21"/>
  <c r="AC526" i="21"/>
  <c r="W495" i="21"/>
  <c r="V495" i="21"/>
  <c r="O495" i="21"/>
  <c r="P495" i="21"/>
  <c r="N495" i="21"/>
  <c r="X432" i="21"/>
  <c r="V432" i="21"/>
  <c r="W432" i="21"/>
  <c r="P432" i="21"/>
  <c r="O432" i="21"/>
  <c r="N432" i="21"/>
  <c r="P400" i="21"/>
  <c r="W369" i="21"/>
  <c r="X369" i="21"/>
  <c r="V369" i="21"/>
  <c r="N369" i="21"/>
  <c r="O369" i="21"/>
  <c r="V338" i="21"/>
  <c r="W338" i="21"/>
  <c r="N338" i="21"/>
  <c r="P338" i="21"/>
  <c r="O338" i="21"/>
  <c r="Q258" i="21"/>
  <c r="AD258" i="21"/>
  <c r="AG258" i="21"/>
  <c r="S390" i="21"/>
  <c r="Z390" i="21"/>
  <c r="AC390" i="21"/>
  <c r="AB382" i="21"/>
  <c r="AC382" i="21"/>
  <c r="S374" i="21"/>
  <c r="AE374" i="21"/>
  <c r="R366" i="21"/>
  <c r="AE366" i="21"/>
  <c r="AF366" i="21"/>
  <c r="R359" i="21"/>
  <c r="AD359" i="21"/>
  <c r="AA359" i="21"/>
  <c r="Q351" i="21"/>
  <c r="Z351" i="21"/>
  <c r="V327" i="21"/>
  <c r="W327" i="21"/>
  <c r="X327" i="21"/>
  <c r="N327" i="21"/>
  <c r="O327" i="21"/>
  <c r="P327" i="21"/>
  <c r="V280" i="21"/>
  <c r="W280" i="21"/>
  <c r="X280" i="21"/>
  <c r="O280" i="21"/>
  <c r="P280" i="21"/>
  <c r="N280" i="21"/>
  <c r="L429" i="21"/>
  <c r="AD429" i="21"/>
  <c r="AG429" i="21"/>
  <c r="L413" i="21"/>
  <c r="Z413" i="21"/>
  <c r="AC413" i="21"/>
  <c r="AD298" i="21"/>
  <c r="AF298" i="21"/>
  <c r="Y298" i="21"/>
  <c r="Q271" i="21"/>
  <c r="AF271" i="21"/>
  <c r="AG271" i="21"/>
  <c r="AF251" i="21"/>
  <c r="Y251" i="21"/>
  <c r="Z251" i="21"/>
  <c r="T286" i="21"/>
  <c r="Y286" i="21"/>
  <c r="AC286" i="21"/>
  <c r="AB286" i="21"/>
  <c r="L260" i="21"/>
  <c r="AG260" i="21"/>
  <c r="AC260" i="21"/>
  <c r="Z260" i="21"/>
  <c r="S295" i="21"/>
  <c r="AD295" i="21"/>
  <c r="V269" i="21"/>
  <c r="O269" i="21"/>
  <c r="T269" i="21"/>
  <c r="AG269" i="21"/>
  <c r="AD269" i="21"/>
  <c r="L248" i="21"/>
  <c r="Q248" i="21"/>
  <c r="AB248" i="21"/>
  <c r="AC248" i="21"/>
  <c r="W330" i="21"/>
  <c r="X330" i="21"/>
  <c r="V330" i="21"/>
  <c r="N330" i="21"/>
  <c r="P330" i="21"/>
  <c r="O330" i="21"/>
  <c r="Q495" i="21"/>
  <c r="L495" i="21"/>
  <c r="AA495" i="21"/>
  <c r="AC495" i="21"/>
  <c r="Q487" i="21"/>
  <c r="L487" i="21"/>
  <c r="AD487" i="21"/>
  <c r="Q479" i="21"/>
  <c r="L479" i="21"/>
  <c r="Z479" i="21"/>
  <c r="S463" i="21"/>
  <c r="L463" i="21"/>
  <c r="AE463" i="21"/>
  <c r="S447" i="21"/>
  <c r="L447" i="21"/>
  <c r="Z447" i="21"/>
  <c r="AB447" i="21"/>
  <c r="R432" i="21"/>
  <c r="Q432" i="21"/>
  <c r="AE432" i="21"/>
  <c r="Y432" i="21"/>
  <c r="T416" i="21"/>
  <c r="L416" i="21"/>
  <c r="AG416" i="21"/>
  <c r="AA416" i="21"/>
  <c r="R400" i="21"/>
  <c r="Q400" i="21"/>
  <c r="AB400" i="21"/>
  <c r="AG400" i="21"/>
  <c r="R385" i="21"/>
  <c r="Q385" i="21"/>
  <c r="AE385" i="21"/>
  <c r="Q369" i="21"/>
  <c r="AB369" i="21"/>
  <c r="AC369" i="21"/>
  <c r="S354" i="21"/>
  <c r="AB354" i="21"/>
  <c r="Y354" i="21"/>
  <c r="S338" i="21"/>
  <c r="AG338" i="21"/>
  <c r="AA338" i="21"/>
  <c r="R323" i="21"/>
  <c r="Z323" i="21"/>
  <c r="AB323" i="21"/>
  <c r="R307" i="21"/>
  <c r="Z307" i="21"/>
  <c r="AD273" i="21"/>
  <c r="W425" i="21"/>
  <c r="P425" i="21"/>
  <c r="L320" i="21"/>
  <c r="S320" i="21"/>
  <c r="AA320" i="21"/>
  <c r="L288" i="21"/>
  <c r="T288" i="21"/>
  <c r="AF288" i="21"/>
  <c r="L249" i="21"/>
  <c r="S249" i="21"/>
  <c r="AG249" i="21"/>
  <c r="L266" i="21"/>
  <c r="R266" i="21"/>
  <c r="AF266" i="21"/>
  <c r="L255" i="21"/>
  <c r="R255" i="21"/>
  <c r="Y255" i="21"/>
  <c r="L241" i="21"/>
  <c r="AG241" i="21"/>
  <c r="Z241" i="21"/>
  <c r="T217" i="21"/>
  <c r="R217" i="21"/>
  <c r="Y217" i="21"/>
  <c r="L224" i="21"/>
  <c r="AG224" i="21"/>
  <c r="L209" i="21"/>
  <c r="Z209" i="21"/>
  <c r="S185" i="21"/>
  <c r="R185" i="21"/>
  <c r="Y185" i="21"/>
  <c r="AB238" i="21"/>
  <c r="L230" i="21"/>
  <c r="R230" i="21"/>
  <c r="Z230" i="21"/>
  <c r="R222" i="21"/>
  <c r="T222" i="21"/>
  <c r="AC222" i="21"/>
  <c r="AC207" i="21"/>
  <c r="L199" i="21"/>
  <c r="AB199" i="21"/>
  <c r="Q191" i="21"/>
  <c r="T191" i="21"/>
  <c r="AF191" i="21"/>
  <c r="R183" i="21"/>
  <c r="S183" i="21"/>
  <c r="Z183" i="21"/>
  <c r="AC175" i="21"/>
  <c r="L167" i="21"/>
  <c r="R167" i="21"/>
  <c r="AG167" i="21"/>
  <c r="R159" i="21"/>
  <c r="Q159" i="21"/>
  <c r="AD159" i="21"/>
  <c r="S151" i="21"/>
  <c r="T151" i="21"/>
  <c r="AC151" i="21"/>
  <c r="Y143" i="21"/>
  <c r="Z143" i="21"/>
  <c r="L135" i="21"/>
  <c r="T135" i="21"/>
  <c r="AG135" i="21"/>
  <c r="S127" i="21"/>
  <c r="R127" i="21"/>
  <c r="AD127" i="21"/>
  <c r="T119" i="21"/>
  <c r="AE119" i="21"/>
  <c r="AF119" i="21"/>
  <c r="AE111" i="21"/>
  <c r="L103" i="21"/>
  <c r="Q103" i="21"/>
  <c r="Z103" i="21"/>
  <c r="Q96" i="21"/>
  <c r="S96" i="21"/>
  <c r="AB96" i="21"/>
  <c r="Q88" i="21"/>
  <c r="AD88" i="21"/>
  <c r="AF88" i="21"/>
  <c r="AE80" i="21"/>
  <c r="L72" i="21"/>
  <c r="S72" i="21"/>
  <c r="Z72" i="21"/>
  <c r="T64" i="21"/>
  <c r="R64" i="21"/>
  <c r="AA64" i="21"/>
  <c r="T56" i="21"/>
  <c r="Z56" i="21"/>
  <c r="AG56" i="21"/>
  <c r="AE49" i="21"/>
  <c r="Q41" i="21"/>
  <c r="T41" i="21"/>
  <c r="AD41" i="21"/>
  <c r="Q33" i="21"/>
  <c r="S33" i="21"/>
  <c r="AA33" i="21"/>
  <c r="R25" i="21"/>
  <c r="Z25" i="21"/>
  <c r="AG25" i="21"/>
  <c r="AE17" i="21"/>
  <c r="S9" i="21"/>
  <c r="R9" i="21"/>
  <c r="AD9" i="21"/>
  <c r="L557" i="21"/>
  <c r="AD557" i="21"/>
  <c r="L549" i="21"/>
  <c r="AA549" i="21"/>
  <c r="L541" i="21"/>
  <c r="T541" i="21"/>
  <c r="AE541" i="21"/>
  <c r="L533" i="21"/>
  <c r="AB533" i="21"/>
  <c r="L525" i="21"/>
  <c r="AE525" i="21"/>
  <c r="L517" i="21"/>
  <c r="S517" i="21"/>
  <c r="AF517" i="21"/>
  <c r="L509" i="21"/>
  <c r="S509" i="21"/>
  <c r="AE509" i="21"/>
  <c r="L502" i="21"/>
  <c r="S502" i="21"/>
  <c r="AB502" i="21"/>
  <c r="L494" i="21"/>
  <c r="R494" i="21"/>
  <c r="AD494" i="21"/>
  <c r="L486" i="21"/>
  <c r="R486" i="21"/>
  <c r="AG486" i="21"/>
  <c r="L478" i="21"/>
  <c r="R478" i="21"/>
  <c r="AD478" i="21"/>
  <c r="L470" i="21"/>
  <c r="Q470" i="21"/>
  <c r="AF470" i="21"/>
  <c r="L462" i="21"/>
  <c r="T462" i="21"/>
  <c r="Z462" i="21"/>
  <c r="L454" i="21"/>
  <c r="T454" i="21"/>
  <c r="AC454" i="21"/>
  <c r="L446" i="21"/>
  <c r="T446" i="21"/>
  <c r="AE446" i="21"/>
  <c r="AC431" i="21"/>
  <c r="AB415" i="21"/>
  <c r="AE391" i="21"/>
  <c r="AD384" i="21"/>
  <c r="AE361" i="21"/>
  <c r="AB353" i="21"/>
  <c r="AF329" i="21"/>
  <c r="AG322" i="21"/>
  <c r="L194" i="21"/>
  <c r="Z194" i="21"/>
  <c r="AG186" i="21"/>
  <c r="R178" i="21"/>
  <c r="R146" i="21"/>
  <c r="AA146" i="21"/>
  <c r="AF138" i="21"/>
  <c r="AG122" i="21"/>
  <c r="AA114" i="21"/>
  <c r="T98" i="21"/>
  <c r="S91" i="21"/>
  <c r="AC91" i="21"/>
  <c r="AD83" i="21"/>
  <c r="AA75" i="21"/>
  <c r="Z67" i="21"/>
  <c r="T59" i="21"/>
  <c r="S44" i="21"/>
  <c r="L36" i="21"/>
  <c r="T28" i="21"/>
  <c r="AF28" i="21"/>
  <c r="AG20" i="21"/>
  <c r="AA12" i="21"/>
  <c r="AC544" i="21"/>
  <c r="AC536" i="21"/>
  <c r="AG512" i="21"/>
  <c r="AB497" i="21"/>
  <c r="AE489" i="21"/>
  <c r="AB481" i="21"/>
  <c r="Z473" i="21"/>
  <c r="Z465" i="21"/>
  <c r="AC457" i="21"/>
  <c r="Y449" i="21"/>
  <c r="Y441" i="21"/>
  <c r="Y434" i="21"/>
  <c r="AE426" i="21"/>
  <c r="S418" i="21"/>
  <c r="AB418" i="21"/>
  <c r="Y402" i="21"/>
  <c r="AB394" i="21"/>
  <c r="AC387" i="21"/>
  <c r="AB379" i="21"/>
  <c r="AC356" i="21"/>
  <c r="R348" i="21"/>
  <c r="Z340" i="21"/>
  <c r="Q317" i="21"/>
  <c r="AB309" i="21"/>
  <c r="AA301" i="21"/>
  <c r="AA293" i="21"/>
  <c r="AA285" i="21"/>
  <c r="R228" i="21"/>
  <c r="AA193" i="21"/>
  <c r="AF169" i="21"/>
  <c r="AB149" i="21"/>
  <c r="AD133" i="21"/>
  <c r="S125" i="21"/>
  <c r="L113" i="21"/>
  <c r="L105" i="21"/>
  <c r="S97" i="21"/>
  <c r="AG82" i="21"/>
  <c r="AD74" i="21"/>
  <c r="Y66" i="21"/>
  <c r="AF58" i="21"/>
  <c r="AB51" i="21"/>
  <c r="AB43" i="21"/>
  <c r="R19" i="21"/>
  <c r="Q11" i="21"/>
  <c r="R559" i="21"/>
  <c r="AE543" i="21"/>
  <c r="AF535" i="21"/>
  <c r="AA511" i="21"/>
  <c r="L496" i="21"/>
  <c r="AC488" i="21"/>
  <c r="AB480" i="21"/>
  <c r="T456" i="21"/>
  <c r="AC448" i="21"/>
  <c r="R440" i="21"/>
  <c r="AC240" i="21"/>
  <c r="S205" i="21"/>
  <c r="AC189" i="21"/>
  <c r="Q121" i="21"/>
  <c r="R239" i="21"/>
  <c r="Q231" i="21"/>
  <c r="AB223" i="21"/>
  <c r="T215" i="21"/>
  <c r="AD208" i="21"/>
  <c r="R184" i="21"/>
  <c r="AC160" i="21"/>
  <c r="AA136" i="21"/>
  <c r="Y73" i="21"/>
  <c r="AA34" i="21"/>
  <c r="AB10" i="21"/>
  <c r="S518" i="21"/>
  <c r="AE439" i="21"/>
  <c r="S424" i="21"/>
  <c r="T408" i="21"/>
  <c r="T392" i="21"/>
  <c r="L377" i="21"/>
  <c r="AB362" i="21"/>
  <c r="T346" i="21"/>
  <c r="Q330" i="21"/>
  <c r="T315" i="21"/>
  <c r="AC299" i="21"/>
  <c r="T257" i="21"/>
  <c r="AA202" i="21"/>
  <c r="AB202" i="21"/>
  <c r="S202" i="21"/>
  <c r="Q202" i="21"/>
  <c r="AE202" i="21"/>
  <c r="AG202" i="21"/>
  <c r="R202" i="21"/>
  <c r="AF202" i="21"/>
  <c r="AD202" i="21"/>
  <c r="AC202" i="21"/>
  <c r="T202" i="21"/>
  <c r="Y202" i="21"/>
  <c r="AA173" i="21"/>
  <c r="AC173" i="21"/>
  <c r="Q173" i="21"/>
  <c r="AG173" i="21"/>
  <c r="AE173" i="21"/>
  <c r="AD173" i="21"/>
  <c r="R173" i="21"/>
  <c r="S173" i="21"/>
  <c r="AF173" i="21"/>
  <c r="Z173" i="21"/>
  <c r="T173" i="21"/>
  <c r="Y173" i="21"/>
  <c r="AB173" i="21"/>
  <c r="Y218" i="21"/>
  <c r="AF218" i="21"/>
  <c r="S218" i="21"/>
  <c r="R218" i="21"/>
  <c r="AC218" i="21"/>
  <c r="AB218" i="21"/>
  <c r="AD218" i="21"/>
  <c r="L218" i="21"/>
  <c r="AA218" i="21"/>
  <c r="AE218" i="21"/>
  <c r="AG218" i="21"/>
  <c r="Q218" i="21"/>
  <c r="T218" i="21"/>
  <c r="AA187" i="21"/>
  <c r="Z187" i="21"/>
  <c r="S187" i="21"/>
  <c r="R187" i="21"/>
  <c r="AE187" i="21"/>
  <c r="AF187" i="21"/>
  <c r="AB187" i="21"/>
  <c r="Q187" i="21"/>
  <c r="AD187" i="21"/>
  <c r="AC187" i="21"/>
  <c r="AG187" i="21"/>
  <c r="T187" i="21"/>
  <c r="AA155" i="21"/>
  <c r="AC155" i="21"/>
  <c r="Y155" i="21"/>
  <c r="S155" i="21"/>
  <c r="AE155" i="21"/>
  <c r="AD155" i="21"/>
  <c r="T155" i="21"/>
  <c r="L155" i="21"/>
  <c r="AF155" i="21"/>
  <c r="Z155" i="21"/>
  <c r="Q155" i="21"/>
  <c r="AB155" i="21"/>
  <c r="R155" i="21"/>
  <c r="AG155" i="21"/>
  <c r="AA123" i="21"/>
  <c r="AC123" i="21"/>
  <c r="Y123" i="21"/>
  <c r="T123" i="21"/>
  <c r="AE123" i="21"/>
  <c r="AD123" i="21"/>
  <c r="Q123" i="21"/>
  <c r="L123" i="21"/>
  <c r="AF123" i="21"/>
  <c r="Z123" i="21"/>
  <c r="AG123" i="21"/>
  <c r="AB123" i="21"/>
  <c r="S123" i="21"/>
  <c r="Y92" i="21"/>
  <c r="AF92" i="21"/>
  <c r="Z92" i="21"/>
  <c r="Q92" i="21"/>
  <c r="AC92" i="21"/>
  <c r="AB92" i="21"/>
  <c r="R92" i="21"/>
  <c r="L92" i="21"/>
  <c r="AA92" i="21"/>
  <c r="AE92" i="21"/>
  <c r="AD92" i="21"/>
  <c r="S92" i="21"/>
  <c r="AB60" i="21"/>
  <c r="AG60" i="21"/>
  <c r="Z60" i="21"/>
  <c r="Q60" i="21"/>
  <c r="AF60" i="21"/>
  <c r="AA60" i="21"/>
  <c r="R60" i="21"/>
  <c r="L60" i="21"/>
  <c r="AC60" i="21"/>
  <c r="AE60" i="21"/>
  <c r="AD60" i="21"/>
  <c r="Y60" i="21"/>
  <c r="T60" i="21"/>
  <c r="AB29" i="21"/>
  <c r="AG29" i="21"/>
  <c r="Z29" i="21"/>
  <c r="R29" i="21"/>
  <c r="AF29" i="21"/>
  <c r="AA29" i="21"/>
  <c r="S29" i="21"/>
  <c r="Q29" i="21"/>
  <c r="AC29" i="21"/>
  <c r="AE29" i="21"/>
  <c r="AD29" i="21"/>
  <c r="T29" i="21"/>
  <c r="X561" i="21"/>
  <c r="V561" i="21"/>
  <c r="W561" i="21"/>
  <c r="N561" i="21"/>
  <c r="P561" i="21"/>
  <c r="O561" i="21"/>
  <c r="AB388" i="21"/>
  <c r="Z388" i="21"/>
  <c r="Q388" i="21"/>
  <c r="L388" i="21"/>
  <c r="AF388" i="21"/>
  <c r="AG388" i="21"/>
  <c r="R388" i="21"/>
  <c r="AE388" i="21"/>
  <c r="AD388" i="21"/>
  <c r="T388" i="21"/>
  <c r="S388" i="21"/>
  <c r="AA388" i="21"/>
  <c r="AC388" i="21"/>
  <c r="AF555" i="21"/>
  <c r="AG555" i="21"/>
  <c r="T555" i="21"/>
  <c r="AA555" i="21"/>
  <c r="Z555" i="21"/>
  <c r="AD555" i="21"/>
  <c r="L555" i="21"/>
  <c r="AB555" i="21"/>
  <c r="Y555" i="21"/>
  <c r="Q555" i="21"/>
  <c r="AC555" i="21"/>
  <c r="AE555" i="21"/>
  <c r="R555" i="21"/>
  <c r="AF378" i="21"/>
  <c r="AD355" i="21"/>
  <c r="AA355" i="21"/>
  <c r="S355" i="21"/>
  <c r="L355" i="21"/>
  <c r="AC355" i="21"/>
  <c r="AB355" i="21"/>
  <c r="T355" i="21"/>
  <c r="Q355" i="21"/>
  <c r="Z355" i="21"/>
  <c r="AE355" i="21"/>
  <c r="AG355" i="21"/>
  <c r="R355" i="21"/>
  <c r="Y355" i="21"/>
  <c r="AF355" i="21"/>
  <c r="AE263" i="21"/>
  <c r="Z263" i="21"/>
  <c r="Q263" i="21"/>
  <c r="Y263" i="21"/>
  <c r="AB263" i="21"/>
  <c r="R263" i="21"/>
  <c r="L263" i="21"/>
  <c r="AA263" i="21"/>
  <c r="AG263" i="21"/>
  <c r="AF263" i="21"/>
  <c r="T263" i="21"/>
  <c r="AD263" i="21"/>
  <c r="S263" i="21"/>
  <c r="Z218" i="21"/>
  <c r="Y187" i="21"/>
  <c r="R123" i="21"/>
  <c r="Y388" i="21"/>
  <c r="R182" i="21"/>
  <c r="Y142" i="21"/>
  <c r="T24" i="21"/>
  <c r="AE477" i="21"/>
  <c r="AG477" i="21"/>
  <c r="T477" i="21"/>
  <c r="Z477" i="21"/>
  <c r="Y477" i="21"/>
  <c r="Q477" i="21"/>
  <c r="L477" i="21"/>
  <c r="AA477" i="21"/>
  <c r="AB477" i="21"/>
  <c r="AD477" i="21"/>
  <c r="R477" i="21"/>
  <c r="AC477" i="21"/>
  <c r="S477" i="21"/>
  <c r="Z445" i="21"/>
  <c r="AE161" i="21"/>
  <c r="AA140" i="21"/>
  <c r="Y140" i="21"/>
  <c r="T140" i="21"/>
  <c r="S140" i="21"/>
  <c r="AE140" i="21"/>
  <c r="AG140" i="21"/>
  <c r="L140" i="21"/>
  <c r="R140" i="21"/>
  <c r="AF140" i="21"/>
  <c r="AD140" i="21"/>
  <c r="Q140" i="21"/>
  <c r="AC140" i="21"/>
  <c r="AB140" i="21"/>
  <c r="Z140" i="21"/>
  <c r="Y467" i="21"/>
  <c r="AF373" i="21"/>
  <c r="Z290" i="21"/>
  <c r="AF290" i="21"/>
  <c r="AC290" i="21"/>
  <c r="AD290" i="21"/>
  <c r="Y290" i="21"/>
  <c r="R290" i="21"/>
  <c r="T290" i="21"/>
  <c r="S290" i="21"/>
  <c r="AA290" i="21"/>
  <c r="AG545" i="21"/>
  <c r="AA545" i="21"/>
  <c r="L545" i="21"/>
  <c r="Z545" i="21"/>
  <c r="AB545" i="21"/>
  <c r="T545" i="21"/>
  <c r="AC545" i="21"/>
  <c r="AF545" i="21"/>
  <c r="S545" i="21"/>
  <c r="Q545" i="21"/>
  <c r="AG529" i="21"/>
  <c r="AA529" i="21"/>
  <c r="L529" i="21"/>
  <c r="Z529" i="21"/>
  <c r="AE529" i="21"/>
  <c r="T529" i="21"/>
  <c r="AC529" i="21"/>
  <c r="AF529" i="21"/>
  <c r="S529" i="21"/>
  <c r="Q529" i="21"/>
  <c r="X513" i="21"/>
  <c r="V513" i="21"/>
  <c r="W513" i="21"/>
  <c r="O513" i="21"/>
  <c r="P513" i="21"/>
  <c r="N513" i="21"/>
  <c r="X498" i="21"/>
  <c r="O498" i="21"/>
  <c r="Y419" i="21"/>
  <c r="AA419" i="21"/>
  <c r="L419" i="21"/>
  <c r="AC419" i="21"/>
  <c r="AE419" i="21"/>
  <c r="S419" i="21"/>
  <c r="AF419" i="21"/>
  <c r="Z419" i="21"/>
  <c r="R419" i="21"/>
  <c r="T419" i="21"/>
  <c r="V403" i="21"/>
  <c r="W403" i="21"/>
  <c r="X403" i="21"/>
  <c r="O403" i="21"/>
  <c r="P403" i="21"/>
  <c r="N403" i="21"/>
  <c r="AG325" i="21"/>
  <c r="AF325" i="21"/>
  <c r="Q325" i="21"/>
  <c r="L325" i="21"/>
  <c r="Z325" i="21"/>
  <c r="AB325" i="21"/>
  <c r="S325" i="21"/>
  <c r="AC325" i="21"/>
  <c r="AE325" i="21"/>
  <c r="T325" i="21"/>
  <c r="R325" i="21"/>
  <c r="V310" i="21"/>
  <c r="W310" i="21"/>
  <c r="P310" i="21"/>
  <c r="N310" i="21"/>
  <c r="O310" i="21"/>
  <c r="AB118" i="21"/>
  <c r="AF118" i="21"/>
  <c r="Q118" i="21"/>
  <c r="Y118" i="21"/>
  <c r="AD118" i="21"/>
  <c r="T118" i="21"/>
  <c r="S118" i="21"/>
  <c r="AG118" i="21"/>
  <c r="AA118" i="21"/>
  <c r="AE118" i="21"/>
  <c r="L118" i="21"/>
  <c r="AB87" i="21"/>
  <c r="AF87" i="21"/>
  <c r="R87" i="21"/>
  <c r="Y87" i="21"/>
  <c r="AD87" i="21"/>
  <c r="AE87" i="21"/>
  <c r="T87" i="21"/>
  <c r="AG87" i="21"/>
  <c r="AA87" i="21"/>
  <c r="S87" i="21"/>
  <c r="Y48" i="21"/>
  <c r="Z48" i="21"/>
  <c r="L48" i="21"/>
  <c r="AC48" i="21"/>
  <c r="AA48" i="21"/>
  <c r="T48" i="21"/>
  <c r="AF48" i="21"/>
  <c r="AE48" i="21"/>
  <c r="S48" i="21"/>
  <c r="Q48" i="21"/>
  <c r="W477" i="21"/>
  <c r="V477" i="21"/>
  <c r="X477" i="21"/>
  <c r="P477" i="21"/>
  <c r="O477" i="21"/>
  <c r="N477" i="21"/>
  <c r="AB213" i="21"/>
  <c r="AF213" i="21"/>
  <c r="L213" i="21"/>
  <c r="AG213" i="21"/>
  <c r="Z213" i="21"/>
  <c r="Y213" i="21"/>
  <c r="AE213" i="21"/>
  <c r="AD213" i="21"/>
  <c r="T213" i="21"/>
  <c r="Q213" i="21"/>
  <c r="AF523" i="21"/>
  <c r="AG523" i="21"/>
  <c r="R523" i="21"/>
  <c r="AA523" i="21"/>
  <c r="Z523" i="21"/>
  <c r="AD523" i="21"/>
  <c r="L523" i="21"/>
  <c r="AB523" i="21"/>
  <c r="Y523" i="21"/>
  <c r="S523" i="21"/>
  <c r="AD452" i="21"/>
  <c r="Y452" i="21"/>
  <c r="R452" i="21"/>
  <c r="Q452" i="21"/>
  <c r="AA452" i="21"/>
  <c r="AG452" i="21"/>
  <c r="T452" i="21"/>
  <c r="Z452" i="21"/>
  <c r="AF452" i="21"/>
  <c r="AB452" i="21"/>
  <c r="L452" i="21"/>
  <c r="AF437" i="21"/>
  <c r="AD437" i="21"/>
  <c r="Q437" i="21"/>
  <c r="T437" i="21"/>
  <c r="Y437" i="21"/>
  <c r="AE437" i="21"/>
  <c r="S437" i="21"/>
  <c r="AB437" i="21"/>
  <c r="AG437" i="21"/>
  <c r="AA437" i="21"/>
  <c r="L437" i="21"/>
  <c r="Y196" i="21"/>
  <c r="AB196" i="21"/>
  <c r="Z196" i="21"/>
  <c r="AA196" i="21"/>
  <c r="AD196" i="21"/>
  <c r="T196" i="21"/>
  <c r="R196" i="21"/>
  <c r="AC196" i="21"/>
  <c r="AG196" i="21"/>
  <c r="Q196" i="21"/>
  <c r="AC69" i="21"/>
  <c r="AD69" i="21"/>
  <c r="T69" i="21"/>
  <c r="AB69" i="21"/>
  <c r="AG69" i="21"/>
  <c r="AA69" i="21"/>
  <c r="R69" i="21"/>
  <c r="Y69" i="21"/>
  <c r="Z69" i="21"/>
  <c r="L69" i="21"/>
  <c r="AA339" i="21"/>
  <c r="Y339" i="21"/>
  <c r="S339" i="21"/>
  <c r="L339" i="21"/>
  <c r="AE339" i="21"/>
  <c r="AF339" i="21"/>
  <c r="T339" i="21"/>
  <c r="Z339" i="21"/>
  <c r="AB339" i="21"/>
  <c r="AG339" i="21"/>
  <c r="Q339" i="21"/>
  <c r="AD339" i="21"/>
  <c r="AC339" i="21"/>
  <c r="R339" i="21"/>
  <c r="AE245" i="21"/>
  <c r="AD245" i="21"/>
  <c r="S245" i="21"/>
  <c r="Y245" i="21"/>
  <c r="AB245" i="21"/>
  <c r="AG245" i="21"/>
  <c r="Q245" i="21"/>
  <c r="T245" i="21"/>
  <c r="AA245" i="21"/>
  <c r="Z245" i="21"/>
  <c r="R245" i="21"/>
  <c r="L245" i="21"/>
  <c r="W347" i="21"/>
  <c r="V347" i="21"/>
  <c r="N347" i="21"/>
  <c r="O347" i="21"/>
  <c r="P347" i="21"/>
  <c r="AB425" i="21"/>
  <c r="AG425" i="21"/>
  <c r="Z425" i="21"/>
  <c r="L425" i="21"/>
  <c r="AF425" i="21"/>
  <c r="AD425" i="21"/>
  <c r="T425" i="21"/>
  <c r="S425" i="21"/>
  <c r="AC425" i="21"/>
  <c r="AA425" i="21"/>
  <c r="Q425" i="21"/>
  <c r="AE545" i="21"/>
  <c r="AB529" i="21"/>
  <c r="AD513" i="21"/>
  <c r="AD498" i="21"/>
  <c r="AD419" i="21"/>
  <c r="AC403" i="21"/>
  <c r="AD325" i="21"/>
  <c r="AF174" i="21"/>
  <c r="Z158" i="21"/>
  <c r="R118" i="21"/>
  <c r="R110" i="21"/>
  <c r="Q87" i="21"/>
  <c r="AG48" i="21"/>
  <c r="Z32" i="21"/>
  <c r="Q540" i="21"/>
  <c r="AF493" i="21"/>
  <c r="AE493" i="21"/>
  <c r="Q493" i="21"/>
  <c r="Y493" i="21"/>
  <c r="AA493" i="21"/>
  <c r="R493" i="21"/>
  <c r="L493" i="21"/>
  <c r="AB493" i="21"/>
  <c r="Z493" i="21"/>
  <c r="AC493" i="21"/>
  <c r="S493" i="21"/>
  <c r="AD493" i="21"/>
  <c r="AC461" i="21"/>
  <c r="AB461" i="21"/>
  <c r="S461" i="21"/>
  <c r="AG461" i="21"/>
  <c r="AE461" i="21"/>
  <c r="T461" i="21"/>
  <c r="L461" i="21"/>
  <c r="Y461" i="21"/>
  <c r="AD461" i="21"/>
  <c r="AF461" i="21"/>
  <c r="Q461" i="21"/>
  <c r="Z461" i="21"/>
  <c r="AB422" i="21"/>
  <c r="AF414" i="21"/>
  <c r="Z414" i="21"/>
  <c r="T414" i="21"/>
  <c r="R414" i="21"/>
  <c r="Y414" i="21"/>
  <c r="AA414" i="21"/>
  <c r="Q414" i="21"/>
  <c r="AB414" i="21"/>
  <c r="AG414" i="21"/>
  <c r="AE414" i="21"/>
  <c r="S414" i="21"/>
  <c r="S213" i="21"/>
  <c r="L157" i="21"/>
  <c r="AA129" i="21"/>
  <c r="S78" i="21"/>
  <c r="AB62" i="21"/>
  <c r="AG62" i="21"/>
  <c r="AE62" i="21"/>
  <c r="S62" i="21"/>
  <c r="AF62" i="21"/>
  <c r="AA62" i="21"/>
  <c r="T62" i="21"/>
  <c r="R62" i="21"/>
  <c r="AC62" i="21"/>
  <c r="Z62" i="21"/>
  <c r="L62" i="21"/>
  <c r="AB47" i="21"/>
  <c r="AG47" i="21"/>
  <c r="AE47" i="21"/>
  <c r="Q47" i="21"/>
  <c r="AF47" i="21"/>
  <c r="AA47" i="21"/>
  <c r="R47" i="21"/>
  <c r="T47" i="21"/>
  <c r="AC47" i="21"/>
  <c r="Z47" i="21"/>
  <c r="L47" i="21"/>
  <c r="AG31" i="21"/>
  <c r="T539" i="21"/>
  <c r="T523" i="21"/>
  <c r="AE523" i="21"/>
  <c r="AE452" i="21"/>
  <c r="R206" i="21"/>
  <c r="AA235" i="21"/>
  <c r="Y235" i="21"/>
  <c r="AC235" i="21"/>
  <c r="Q235" i="21"/>
  <c r="AE235" i="21"/>
  <c r="AG235" i="21"/>
  <c r="R235" i="21"/>
  <c r="T235" i="21"/>
  <c r="AF235" i="21"/>
  <c r="AD235" i="21"/>
  <c r="S235" i="21"/>
  <c r="L196" i="21"/>
  <c r="AA172" i="21"/>
  <c r="Y172" i="21"/>
  <c r="S172" i="21"/>
  <c r="R172" i="21"/>
  <c r="AE172" i="21"/>
  <c r="AG172" i="21"/>
  <c r="L172" i="21"/>
  <c r="Q172" i="21"/>
  <c r="AF172" i="21"/>
  <c r="AD172" i="21"/>
  <c r="T172" i="21"/>
  <c r="AE164" i="21"/>
  <c r="Y108" i="21"/>
  <c r="AE108" i="21"/>
  <c r="AD108" i="21"/>
  <c r="T108" i="21"/>
  <c r="AC108" i="21"/>
  <c r="AA108" i="21"/>
  <c r="Q108" i="21"/>
  <c r="S108" i="21"/>
  <c r="Z108" i="21"/>
  <c r="AB108" i="21"/>
  <c r="R108" i="21"/>
  <c r="S69" i="21"/>
  <c r="AB46" i="21"/>
  <c r="AG46" i="21"/>
  <c r="AA46" i="21"/>
  <c r="S46" i="21"/>
  <c r="AF46" i="21"/>
  <c r="AE46" i="21"/>
  <c r="T46" i="21"/>
  <c r="R46" i="21"/>
  <c r="AC46" i="21"/>
  <c r="AD46" i="21"/>
  <c r="Q46" i="21"/>
  <c r="AF38" i="21"/>
  <c r="AE370" i="21"/>
  <c r="Y370" i="21"/>
  <c r="R370" i="21"/>
  <c r="S370" i="21"/>
  <c r="AB370" i="21"/>
  <c r="Z370" i="21"/>
  <c r="AD370" i="21"/>
  <c r="L370" i="21"/>
  <c r="AA370" i="21"/>
  <c r="AC370" i="21"/>
  <c r="Q370" i="21"/>
  <c r="T287" i="21"/>
  <c r="L290" i="21"/>
  <c r="AB290" i="21"/>
  <c r="AD229" i="21"/>
  <c r="AC229" i="21"/>
  <c r="T229" i="21"/>
  <c r="S229" i="21"/>
  <c r="AA229" i="21"/>
  <c r="Y229" i="21"/>
  <c r="L229" i="21"/>
  <c r="Z229" i="21"/>
  <c r="AB229" i="21"/>
  <c r="AF229" i="21"/>
  <c r="R229" i="21"/>
  <c r="AE197" i="21"/>
  <c r="AD197" i="21"/>
  <c r="Q197" i="21"/>
  <c r="T197" i="21"/>
  <c r="AB197" i="21"/>
  <c r="AF197" i="21"/>
  <c r="R197" i="21"/>
  <c r="AA197" i="21"/>
  <c r="AC197" i="21"/>
  <c r="Y197" i="21"/>
  <c r="S197" i="21"/>
  <c r="AF226" i="21"/>
  <c r="AD226" i="21"/>
  <c r="Q226" i="21"/>
  <c r="L226" i="21"/>
  <c r="Y226" i="21"/>
  <c r="AE226" i="21"/>
  <c r="R226" i="21"/>
  <c r="AB226" i="21"/>
  <c r="AG226" i="21"/>
  <c r="T226" i="21"/>
  <c r="S226" i="21"/>
  <c r="AE195" i="21"/>
  <c r="AF195" i="21"/>
  <c r="T195" i="21"/>
  <c r="Q195" i="21"/>
  <c r="Y195" i="21"/>
  <c r="AG195" i="21"/>
  <c r="R195" i="21"/>
  <c r="AA195" i="21"/>
  <c r="Z195" i="21"/>
  <c r="S195" i="21"/>
  <c r="L195" i="21"/>
  <c r="AE163" i="21"/>
  <c r="AD163" i="21"/>
  <c r="R163" i="21"/>
  <c r="L163" i="21"/>
  <c r="AB163" i="21"/>
  <c r="AG163" i="21"/>
  <c r="S163" i="21"/>
  <c r="AA163" i="21"/>
  <c r="AC163" i="21"/>
  <c r="Q163" i="21"/>
  <c r="Y163" i="21"/>
  <c r="AE131" i="21"/>
  <c r="AD131" i="21"/>
  <c r="S131" i="21"/>
  <c r="T131" i="21"/>
  <c r="AB131" i="21"/>
  <c r="AG131" i="21"/>
  <c r="L131" i="21"/>
  <c r="AA131" i="21"/>
  <c r="AC131" i="21"/>
  <c r="R131" i="21"/>
  <c r="Y131" i="21"/>
  <c r="AC99" i="21"/>
  <c r="AB99" i="21"/>
  <c r="T99" i="21"/>
  <c r="R99" i="21"/>
  <c r="AG99" i="21"/>
  <c r="AD99" i="21"/>
  <c r="Q99" i="21"/>
  <c r="L99" i="21"/>
  <c r="Y99" i="21"/>
  <c r="AF99" i="21"/>
  <c r="Z99" i="21"/>
  <c r="S99" i="21"/>
  <c r="AF68" i="21"/>
  <c r="AA68" i="21"/>
  <c r="R68" i="21"/>
  <c r="L68" i="21"/>
  <c r="Y68" i="21"/>
  <c r="AD68" i="21"/>
  <c r="S68" i="21"/>
  <c r="T68" i="21"/>
  <c r="AB68" i="21"/>
  <c r="AG68" i="21"/>
  <c r="Z68" i="21"/>
  <c r="Q68" i="21"/>
  <c r="AF37" i="21"/>
  <c r="AA37" i="21"/>
  <c r="S37" i="21"/>
  <c r="L37" i="21"/>
  <c r="Y37" i="21"/>
  <c r="AD37" i="21"/>
  <c r="T37" i="21"/>
  <c r="Q37" i="21"/>
  <c r="AB37" i="21"/>
  <c r="AG37" i="21"/>
  <c r="Z37" i="21"/>
  <c r="R37" i="21"/>
  <c r="Y561" i="21"/>
  <c r="AD561" i="21"/>
  <c r="L561" i="21"/>
  <c r="AC561" i="21"/>
  <c r="AE561" i="21"/>
  <c r="R561" i="21"/>
  <c r="AF561" i="21"/>
  <c r="AA561" i="21"/>
  <c r="Q561" i="21"/>
  <c r="S561" i="21"/>
  <c r="AA466" i="21"/>
  <c r="AB466" i="21"/>
  <c r="L466" i="21"/>
  <c r="AE466" i="21"/>
  <c r="AF466" i="21"/>
  <c r="Q466" i="21"/>
  <c r="AD466" i="21"/>
  <c r="AG466" i="21"/>
  <c r="T466" i="21"/>
  <c r="R466" i="21"/>
  <c r="AA450" i="21"/>
  <c r="AG450" i="21"/>
  <c r="L450" i="21"/>
  <c r="AE450" i="21"/>
  <c r="AB450" i="21"/>
  <c r="Q450" i="21"/>
  <c r="AD450" i="21"/>
  <c r="Y450" i="21"/>
  <c r="T450" i="21"/>
  <c r="R450" i="21"/>
  <c r="AA435" i="21"/>
  <c r="Y435" i="21"/>
  <c r="L435" i="21"/>
  <c r="AE435" i="21"/>
  <c r="AF435" i="21"/>
  <c r="T435" i="21"/>
  <c r="AD435" i="21"/>
  <c r="AC435" i="21"/>
  <c r="S435" i="21"/>
  <c r="Q435" i="21"/>
  <c r="Z372" i="21"/>
  <c r="Y372" i="21"/>
  <c r="T372" i="21"/>
  <c r="L372" i="21"/>
  <c r="AE372" i="21"/>
  <c r="AD372" i="21"/>
  <c r="Q372" i="21"/>
  <c r="AF372" i="21"/>
  <c r="AG372" i="21"/>
  <c r="S372" i="21"/>
  <c r="AB357" i="21"/>
  <c r="Z357" i="21"/>
  <c r="AF357" i="21"/>
  <c r="L357" i="21"/>
  <c r="AG357" i="21"/>
  <c r="AD357" i="21"/>
  <c r="Q357" i="21"/>
  <c r="AE357" i="21"/>
  <c r="Y357" i="21"/>
  <c r="S357" i="21"/>
  <c r="T357" i="21"/>
  <c r="AA341" i="21"/>
  <c r="AF341" i="21"/>
  <c r="Y341" i="21"/>
  <c r="L341" i="21"/>
  <c r="AE341" i="21"/>
  <c r="AG341" i="21"/>
  <c r="S341" i="21"/>
  <c r="AD341" i="21"/>
  <c r="AC341" i="21"/>
  <c r="Q341" i="21"/>
  <c r="R341" i="21"/>
  <c r="AF150" i="21"/>
  <c r="AC150" i="21"/>
  <c r="T150" i="21"/>
  <c r="AA150" i="21"/>
  <c r="Y150" i="21"/>
  <c r="AD150" i="21"/>
  <c r="R150" i="21"/>
  <c r="AB150" i="21"/>
  <c r="Z150" i="21"/>
  <c r="L150" i="21"/>
  <c r="AG110" i="21"/>
  <c r="AA110" i="21"/>
  <c r="Q110" i="21"/>
  <c r="AB110" i="21"/>
  <c r="AE110" i="21"/>
  <c r="T110" i="21"/>
  <c r="AC110" i="21"/>
  <c r="Z110" i="21"/>
  <c r="S110" i="21"/>
  <c r="L110" i="21"/>
  <c r="AG79" i="21"/>
  <c r="AA79" i="21"/>
  <c r="L79" i="21"/>
  <c r="AB79" i="21"/>
  <c r="AF79" i="21"/>
  <c r="R79" i="21"/>
  <c r="AC79" i="21"/>
  <c r="Z79" i="21"/>
  <c r="Q79" i="21"/>
  <c r="S79" i="21"/>
  <c r="AE398" i="21"/>
  <c r="AG398" i="21"/>
  <c r="R398" i="21"/>
  <c r="AB398" i="21"/>
  <c r="Z398" i="21"/>
  <c r="S398" i="21"/>
  <c r="AA398" i="21"/>
  <c r="Y398" i="21"/>
  <c r="AC398" i="21"/>
  <c r="T398" i="21"/>
  <c r="V375" i="21"/>
  <c r="W375" i="21"/>
  <c r="X375" i="21"/>
  <c r="N375" i="21"/>
  <c r="O375" i="21"/>
  <c r="P375" i="21"/>
  <c r="AF352" i="21"/>
  <c r="AG352" i="21"/>
  <c r="T352" i="21"/>
  <c r="Z352" i="21"/>
  <c r="AC352" i="21"/>
  <c r="Q352" i="21"/>
  <c r="AB352" i="21"/>
  <c r="AA352" i="21"/>
  <c r="Y352" i="21"/>
  <c r="S352" i="21"/>
  <c r="V336" i="21"/>
  <c r="W336" i="21"/>
  <c r="X336" i="21"/>
  <c r="O336" i="21"/>
  <c r="P336" i="21"/>
  <c r="N336" i="21"/>
  <c r="AE305" i="21"/>
  <c r="AF305" i="21"/>
  <c r="S305" i="21"/>
  <c r="Y305" i="21"/>
  <c r="AB305" i="21"/>
  <c r="T305" i="21"/>
  <c r="AA305" i="21"/>
  <c r="Z305" i="21"/>
  <c r="AG305" i="21"/>
  <c r="R305" i="21"/>
  <c r="AC289" i="21"/>
  <c r="AA289" i="21"/>
  <c r="Q289" i="21"/>
  <c r="AD289" i="21"/>
  <c r="AB289" i="21"/>
  <c r="R289" i="21"/>
  <c r="Y289" i="21"/>
  <c r="AE289" i="21"/>
  <c r="AF289" i="21"/>
  <c r="S289" i="21"/>
  <c r="AC55" i="21"/>
  <c r="Z55" i="21"/>
  <c r="L55" i="21"/>
  <c r="AB55" i="21"/>
  <c r="AG55" i="21"/>
  <c r="AE55" i="21"/>
  <c r="Q55" i="21"/>
  <c r="Y55" i="21"/>
  <c r="AD55" i="21"/>
  <c r="S55" i="21"/>
  <c r="AF55" i="21"/>
  <c r="AC539" i="21"/>
  <c r="AE539" i="21"/>
  <c r="R539" i="21"/>
  <c r="AB539" i="21"/>
  <c r="AG539" i="21"/>
  <c r="Z539" i="21"/>
  <c r="L539" i="21"/>
  <c r="Y539" i="21"/>
  <c r="AD539" i="21"/>
  <c r="S539" i="21"/>
  <c r="AF500" i="21"/>
  <c r="AE500" i="21"/>
  <c r="Q500" i="21"/>
  <c r="T500" i="21"/>
  <c r="Y500" i="21"/>
  <c r="AC500" i="21"/>
  <c r="S500" i="21"/>
  <c r="AB500" i="21"/>
  <c r="Z500" i="21"/>
  <c r="AA500" i="21"/>
  <c r="L500" i="21"/>
  <c r="AC484" i="21"/>
  <c r="AE484" i="21"/>
  <c r="T484" i="21"/>
  <c r="S484" i="21"/>
  <c r="AG484" i="21"/>
  <c r="AB484" i="21"/>
  <c r="R484" i="21"/>
  <c r="Y484" i="21"/>
  <c r="Z484" i="21"/>
  <c r="AA484" i="21"/>
  <c r="L484" i="21"/>
  <c r="AE468" i="21"/>
  <c r="AC468" i="21"/>
  <c r="R468" i="21"/>
  <c r="Q468" i="21"/>
  <c r="AB468" i="21"/>
  <c r="Y468" i="21"/>
  <c r="T468" i="21"/>
  <c r="AA468" i="21"/>
  <c r="Z468" i="21"/>
  <c r="AG468" i="21"/>
  <c r="L468" i="21"/>
  <c r="AC227" i="21"/>
  <c r="AE227" i="21"/>
  <c r="S227" i="21"/>
  <c r="AB227" i="21"/>
  <c r="AG227" i="21"/>
  <c r="R227" i="21"/>
  <c r="Q227" i="21"/>
  <c r="Y227" i="21"/>
  <c r="AA227" i="21"/>
  <c r="AD227" i="21"/>
  <c r="Z100" i="21"/>
  <c r="AB100" i="21"/>
  <c r="R100" i="21"/>
  <c r="Y100" i="21"/>
  <c r="AE100" i="21"/>
  <c r="AD100" i="21"/>
  <c r="T100" i="21"/>
  <c r="AG100" i="21"/>
  <c r="AF100" i="21"/>
  <c r="L100" i="21"/>
  <c r="T370" i="21"/>
  <c r="AG276" i="21"/>
  <c r="AD276" i="21"/>
  <c r="T276" i="21"/>
  <c r="L276" i="21"/>
  <c r="AA276" i="21"/>
  <c r="AE276" i="21"/>
  <c r="Q276" i="21"/>
  <c r="Y276" i="21"/>
  <c r="AF276" i="21"/>
  <c r="Z276" i="21"/>
  <c r="R276" i="21"/>
  <c r="AC276" i="21"/>
  <c r="AB276" i="21"/>
  <c r="S276" i="21"/>
  <c r="Y261" i="21"/>
  <c r="AB261" i="21"/>
  <c r="T261" i="21"/>
  <c r="L261" i="21"/>
  <c r="AC261" i="21"/>
  <c r="AD261" i="21"/>
  <c r="Q261" i="21"/>
  <c r="AA261" i="21"/>
  <c r="AG261" i="21"/>
  <c r="AF261" i="21"/>
  <c r="R261" i="21"/>
  <c r="AE261" i="21"/>
  <c r="Z261" i="21"/>
  <c r="S261" i="21"/>
  <c r="AF405" i="21"/>
  <c r="AD405" i="21"/>
  <c r="T405" i="21"/>
  <c r="AA405" i="21"/>
  <c r="Y405" i="21"/>
  <c r="AC405" i="21"/>
  <c r="S405" i="21"/>
  <c r="AB405" i="21"/>
  <c r="Z405" i="21"/>
  <c r="R405" i="21"/>
  <c r="L405" i="21"/>
  <c r="X274" i="21"/>
  <c r="V274" i="21"/>
  <c r="W274" i="21"/>
  <c r="N274" i="21"/>
  <c r="O274" i="21"/>
  <c r="P274" i="21"/>
  <c r="AE425" i="21"/>
  <c r="AE229" i="21"/>
  <c r="AA226" i="21"/>
  <c r="AD195" i="21"/>
  <c r="T163" i="21"/>
  <c r="AA99" i="21"/>
  <c r="AC37" i="21"/>
  <c r="AG561" i="21"/>
  <c r="AD545" i="21"/>
  <c r="AD529" i="21"/>
  <c r="Y466" i="21"/>
  <c r="AF450" i="21"/>
  <c r="AB435" i="21"/>
  <c r="AG419" i="21"/>
  <c r="AB372" i="21"/>
  <c r="AB341" i="21"/>
  <c r="Y325" i="21"/>
  <c r="AA190" i="21"/>
  <c r="AB190" i="21"/>
  <c r="Y190" i="21"/>
  <c r="Q190" i="21"/>
  <c r="AE190" i="21"/>
  <c r="AG190" i="21"/>
  <c r="R190" i="21"/>
  <c r="T190" i="21"/>
  <c r="AF190" i="21"/>
  <c r="AD190" i="21"/>
  <c r="S190" i="21"/>
  <c r="Q174" i="21"/>
  <c r="AG150" i="21"/>
  <c r="AA126" i="21"/>
  <c r="Y126" i="21"/>
  <c r="AD126" i="21"/>
  <c r="S126" i="21"/>
  <c r="AE126" i="21"/>
  <c r="AG126" i="21"/>
  <c r="T126" i="21"/>
  <c r="L126" i="21"/>
  <c r="AF126" i="21"/>
  <c r="AC126" i="21"/>
  <c r="Q126" i="21"/>
  <c r="Z87" i="21"/>
  <c r="AE79" i="21"/>
  <c r="AB63" i="21"/>
  <c r="AG63" i="21"/>
  <c r="AD63" i="21"/>
  <c r="T63" i="21"/>
  <c r="AF63" i="21"/>
  <c r="AE63" i="21"/>
  <c r="Q63" i="21"/>
  <c r="S63" i="21"/>
  <c r="AC63" i="21"/>
  <c r="AA63" i="21"/>
  <c r="R63" i="21"/>
  <c r="R48" i="21"/>
  <c r="AB48" i="21"/>
  <c r="AD485" i="21"/>
  <c r="AB485" i="21"/>
  <c r="Q485" i="21"/>
  <c r="AC485" i="21"/>
  <c r="AF485" i="21"/>
  <c r="R485" i="21"/>
  <c r="L485" i="21"/>
  <c r="Z485" i="21"/>
  <c r="AE485" i="21"/>
  <c r="AG485" i="21"/>
  <c r="S485" i="21"/>
  <c r="Y485" i="21"/>
  <c r="AE453" i="21"/>
  <c r="AD453" i="21"/>
  <c r="T453" i="21"/>
  <c r="AB453" i="21"/>
  <c r="Y453" i="21"/>
  <c r="AG453" i="21"/>
  <c r="L453" i="21"/>
  <c r="AA453" i="21"/>
  <c r="AC453" i="21"/>
  <c r="S453" i="21"/>
  <c r="Q453" i="21"/>
  <c r="AF453" i="21"/>
  <c r="L422" i="21"/>
  <c r="AD414" i="21"/>
  <c r="L398" i="21"/>
  <c r="AD398" i="21"/>
  <c r="L352" i="21"/>
  <c r="AD352" i="21"/>
  <c r="L305" i="21"/>
  <c r="AC305" i="21"/>
  <c r="L289" i="21"/>
  <c r="AG289" i="21"/>
  <c r="AC213" i="21"/>
  <c r="Y109" i="21"/>
  <c r="Z109" i="21"/>
  <c r="AF109" i="21"/>
  <c r="Q109" i="21"/>
  <c r="AC109" i="21"/>
  <c r="AE109" i="21"/>
  <c r="R109" i="21"/>
  <c r="T109" i="21"/>
  <c r="AD109" i="21"/>
  <c r="AB109" i="21"/>
  <c r="L109" i="21"/>
  <c r="Q62" i="21"/>
  <c r="S47" i="21"/>
  <c r="AG500" i="21"/>
  <c r="Q484" i="21"/>
  <c r="AD468" i="21"/>
  <c r="S452" i="21"/>
  <c r="Z437" i="21"/>
  <c r="T227" i="21"/>
  <c r="AF196" i="21"/>
  <c r="S100" i="21"/>
  <c r="AE69" i="21"/>
  <c r="Y287" i="21"/>
  <c r="AF287" i="21"/>
  <c r="Z287" i="21"/>
  <c r="Q287" i="21"/>
  <c r="AC287" i="21"/>
  <c r="AB287" i="21"/>
  <c r="R287" i="21"/>
  <c r="L287" i="21"/>
  <c r="AE287" i="21"/>
  <c r="Q290" i="21"/>
  <c r="AE290" i="21"/>
  <c r="Z513" i="21"/>
  <c r="Y513" i="21"/>
  <c r="L513" i="21"/>
  <c r="AE513" i="21"/>
  <c r="AC513" i="21"/>
  <c r="T513" i="21"/>
  <c r="AF513" i="21"/>
  <c r="AG513" i="21"/>
  <c r="S513" i="21"/>
  <c r="Q513" i="21"/>
  <c r="AA498" i="21"/>
  <c r="Y498" i="21"/>
  <c r="L498" i="21"/>
  <c r="AG498" i="21"/>
  <c r="Z498" i="21"/>
  <c r="T498" i="21"/>
  <c r="AF498" i="21"/>
  <c r="AE498" i="21"/>
  <c r="S498" i="21"/>
  <c r="Q498" i="21"/>
  <c r="AA403" i="21"/>
  <c r="AG403" i="21"/>
  <c r="T403" i="21"/>
  <c r="L403" i="21"/>
  <c r="AE403" i="21"/>
  <c r="AB403" i="21"/>
  <c r="R403" i="21"/>
  <c r="AD403" i="21"/>
  <c r="Y403" i="21"/>
  <c r="S403" i="21"/>
  <c r="AG310" i="21"/>
  <c r="AF310" i="21"/>
  <c r="Q310" i="21"/>
  <c r="L310" i="21"/>
  <c r="Z310" i="21"/>
  <c r="AD310" i="21"/>
  <c r="S310" i="21"/>
  <c r="AC310" i="21"/>
  <c r="AA310" i="21"/>
  <c r="T310" i="21"/>
  <c r="R310" i="21"/>
  <c r="AB174" i="21"/>
  <c r="AG174" i="21"/>
  <c r="L174" i="21"/>
  <c r="Y174" i="21"/>
  <c r="AC174" i="21"/>
  <c r="S174" i="21"/>
  <c r="AE174" i="21"/>
  <c r="Z174" i="21"/>
  <c r="R174" i="21"/>
  <c r="T174" i="21"/>
  <c r="Y16" i="21"/>
  <c r="Z16" i="21"/>
  <c r="L16" i="21"/>
  <c r="AC16" i="21"/>
  <c r="AA16" i="21"/>
  <c r="R16" i="21"/>
  <c r="AF16" i="21"/>
  <c r="AE16" i="21"/>
  <c r="Q16" i="21"/>
  <c r="S16" i="21"/>
  <c r="AF540" i="21"/>
  <c r="AE540" i="21"/>
  <c r="R540" i="21"/>
  <c r="L540" i="21"/>
  <c r="Y540" i="21"/>
  <c r="Z540" i="21"/>
  <c r="S540" i="21"/>
  <c r="AB540" i="21"/>
  <c r="AG540" i="21"/>
  <c r="AA540" i="21"/>
  <c r="T540" i="21"/>
  <c r="AF524" i="21"/>
  <c r="AE524" i="21"/>
  <c r="R524" i="21"/>
  <c r="L524" i="21"/>
  <c r="Y524" i="21"/>
  <c r="Z524" i="21"/>
  <c r="S524" i="21"/>
  <c r="AB524" i="21"/>
  <c r="AG524" i="21"/>
  <c r="AD524" i="21"/>
  <c r="T524" i="21"/>
  <c r="AF501" i="21"/>
  <c r="AA501" i="21"/>
  <c r="R501" i="21"/>
  <c r="L501" i="21"/>
  <c r="AC501" i="21"/>
  <c r="AE501" i="21"/>
  <c r="S501" i="21"/>
  <c r="AB501" i="21"/>
  <c r="AD501" i="21"/>
  <c r="Z501" i="21"/>
  <c r="T501" i="21"/>
  <c r="AF430" i="21"/>
  <c r="AD430" i="21"/>
  <c r="R430" i="21"/>
  <c r="Y430" i="21"/>
  <c r="AE430" i="21"/>
  <c r="S430" i="21"/>
  <c r="L430" i="21"/>
  <c r="AB430" i="21"/>
  <c r="AG430" i="21"/>
  <c r="AA430" i="21"/>
  <c r="T430" i="21"/>
  <c r="AB129" i="21"/>
  <c r="Y129" i="21"/>
  <c r="Q129" i="21"/>
  <c r="AF129" i="21"/>
  <c r="Z129" i="21"/>
  <c r="L129" i="21"/>
  <c r="AE129" i="21"/>
  <c r="AD129" i="21"/>
  <c r="AG129" i="21"/>
  <c r="R129" i="21"/>
  <c r="AC86" i="21"/>
  <c r="AE86" i="21"/>
  <c r="T86" i="21"/>
  <c r="R86" i="21"/>
  <c r="AG86" i="21"/>
  <c r="AA86" i="21"/>
  <c r="Q86" i="21"/>
  <c r="Y86" i="21"/>
  <c r="Z86" i="21"/>
  <c r="AF86" i="21"/>
  <c r="S86" i="21"/>
  <c r="AG78" i="21"/>
  <c r="AA78" i="21"/>
  <c r="Q78" i="21"/>
  <c r="AD78" i="21"/>
  <c r="AB78" i="21"/>
  <c r="L78" i="21"/>
  <c r="AC78" i="21"/>
  <c r="AE78" i="21"/>
  <c r="T78" i="21"/>
  <c r="R78" i="21"/>
  <c r="Y31" i="21"/>
  <c r="AD31" i="21"/>
  <c r="R31" i="21"/>
  <c r="AC31" i="21"/>
  <c r="Z31" i="21"/>
  <c r="L31" i="21"/>
  <c r="AF31" i="21"/>
  <c r="AA31" i="21"/>
  <c r="Q31" i="21"/>
  <c r="S31" i="21"/>
  <c r="Y515" i="21"/>
  <c r="AA515" i="21"/>
  <c r="R515" i="21"/>
  <c r="AB515" i="21"/>
  <c r="AD515" i="21"/>
  <c r="AE515" i="21"/>
  <c r="L515" i="21"/>
  <c r="AC515" i="21"/>
  <c r="Z515" i="21"/>
  <c r="S515" i="21"/>
  <c r="AF206" i="21"/>
  <c r="AD206" i="21"/>
  <c r="Q206" i="21"/>
  <c r="AA206" i="21"/>
  <c r="AB206" i="21"/>
  <c r="Y206" i="21"/>
  <c r="S206" i="21"/>
  <c r="Z206" i="21"/>
  <c r="AC206" i="21"/>
  <c r="L206" i="21"/>
  <c r="AF164" i="21"/>
  <c r="AD164" i="21"/>
  <c r="AC164" i="21"/>
  <c r="AA164" i="21"/>
  <c r="Y164" i="21"/>
  <c r="R164" i="21"/>
  <c r="Q164" i="21"/>
  <c r="AB164" i="21"/>
  <c r="Z164" i="21"/>
  <c r="S164" i="21"/>
  <c r="AC38" i="21"/>
  <c r="AD38" i="21"/>
  <c r="Q38" i="21"/>
  <c r="AB38" i="21"/>
  <c r="AG38" i="21"/>
  <c r="AA38" i="21"/>
  <c r="S38" i="21"/>
  <c r="Y38" i="21"/>
  <c r="Z38" i="21"/>
  <c r="L38" i="21"/>
  <c r="AG370" i="21"/>
  <c r="AA347" i="21"/>
  <c r="Z347" i="21"/>
  <c r="R347" i="21"/>
  <c r="Y347" i="21"/>
  <c r="L347" i="21"/>
  <c r="S347" i="21"/>
  <c r="AB324" i="21"/>
  <c r="Z324" i="21"/>
  <c r="S324" i="21"/>
  <c r="L324" i="21"/>
  <c r="AF324" i="21"/>
  <c r="Y324" i="21"/>
  <c r="T324" i="21"/>
  <c r="AA324" i="21"/>
  <c r="AC324" i="21"/>
  <c r="AG324" i="21"/>
  <c r="Q324" i="21"/>
  <c r="AE324" i="21"/>
  <c r="AD324" i="21"/>
  <c r="R324" i="21"/>
  <c r="AA308" i="21"/>
  <c r="Z308" i="21"/>
  <c r="S308" i="21"/>
  <c r="L308" i="21"/>
  <c r="AG308" i="21"/>
  <c r="AE308" i="21"/>
  <c r="T308" i="21"/>
  <c r="AB308" i="21"/>
  <c r="AC308" i="21"/>
  <c r="AD308" i="21"/>
  <c r="Q308" i="21"/>
  <c r="AF308" i="21"/>
  <c r="Y308" i="21"/>
  <c r="R308" i="21"/>
  <c r="AC262" i="21"/>
  <c r="AB262" i="21"/>
  <c r="R262" i="21"/>
  <c r="AA262" i="21"/>
  <c r="AG262" i="21"/>
  <c r="AF262" i="21"/>
  <c r="S262" i="21"/>
  <c r="Y262" i="21"/>
  <c r="Z262" i="21"/>
  <c r="Q262" i="21"/>
  <c r="L262" i="21"/>
  <c r="AF245" i="21"/>
  <c r="AD291" i="21"/>
  <c r="AC291" i="21"/>
  <c r="S291" i="21"/>
  <c r="L291" i="21"/>
  <c r="AA291" i="21"/>
  <c r="AF291" i="21"/>
  <c r="T291" i="21"/>
  <c r="Z291" i="21"/>
  <c r="AB291" i="21"/>
  <c r="Y291" i="21"/>
  <c r="R291" i="21"/>
  <c r="AE291" i="21"/>
  <c r="R425" i="21"/>
  <c r="Z197" i="21"/>
  <c r="Z226" i="21"/>
  <c r="Z163" i="21"/>
  <c r="AF131" i="21"/>
  <c r="AC68" i="21"/>
  <c r="Q403" i="21"/>
  <c r="AC372" i="21"/>
  <c r="AC357" i="21"/>
  <c r="AA325" i="21"/>
  <c r="Y310" i="21"/>
  <c r="AD174" i="21"/>
  <c r="AA158" i="21"/>
  <c r="Y158" i="21"/>
  <c r="AD158" i="21"/>
  <c r="R158" i="21"/>
  <c r="AE158" i="21"/>
  <c r="AG158" i="21"/>
  <c r="S158" i="21"/>
  <c r="Q158" i="21"/>
  <c r="AF158" i="21"/>
  <c r="AC158" i="21"/>
  <c r="T158" i="21"/>
  <c r="AC118" i="21"/>
  <c r="AD110" i="21"/>
  <c r="T79" i="21"/>
  <c r="Y79" i="21"/>
  <c r="AD48" i="21"/>
  <c r="AB32" i="21"/>
  <c r="AG32" i="21"/>
  <c r="AD32" i="21"/>
  <c r="Q32" i="21"/>
  <c r="AF32" i="21"/>
  <c r="AE32" i="21"/>
  <c r="R32" i="21"/>
  <c r="T32" i="21"/>
  <c r="AC32" i="21"/>
  <c r="AA32" i="21"/>
  <c r="S32" i="21"/>
  <c r="T16" i="21"/>
  <c r="AB16" i="21"/>
  <c r="AA524" i="21"/>
  <c r="Y501" i="21"/>
  <c r="AE469" i="21"/>
  <c r="Y469" i="21"/>
  <c r="S469" i="21"/>
  <c r="AB469" i="21"/>
  <c r="AG469" i="21"/>
  <c r="T469" i="21"/>
  <c r="L469" i="21"/>
  <c r="AA469" i="21"/>
  <c r="AD469" i="21"/>
  <c r="Z469" i="21"/>
  <c r="Q469" i="21"/>
  <c r="AF469" i="21"/>
  <c r="AF438" i="21"/>
  <c r="Z438" i="21"/>
  <c r="S438" i="21"/>
  <c r="Y438" i="21"/>
  <c r="AA438" i="21"/>
  <c r="T438" i="21"/>
  <c r="L438" i="21"/>
  <c r="AB438" i="21"/>
  <c r="AG438" i="21"/>
  <c r="AE438" i="21"/>
  <c r="Q438" i="21"/>
  <c r="AC438" i="21"/>
  <c r="Z430" i="21"/>
  <c r="AC422" i="21"/>
  <c r="AE422" i="21"/>
  <c r="Q422" i="21"/>
  <c r="S422" i="21"/>
  <c r="AG422" i="21"/>
  <c r="AF422" i="21"/>
  <c r="R422" i="21"/>
  <c r="Y422" i="21"/>
  <c r="AD422" i="21"/>
  <c r="AA422" i="21"/>
  <c r="T422" i="21"/>
  <c r="R213" i="21"/>
  <c r="AA157" i="21"/>
  <c r="AC157" i="21"/>
  <c r="R157" i="21"/>
  <c r="AG157" i="21"/>
  <c r="AE157" i="21"/>
  <c r="AD157" i="21"/>
  <c r="S157" i="21"/>
  <c r="T157" i="21"/>
  <c r="AF157" i="21"/>
  <c r="Z157" i="21"/>
  <c r="Q157" i="21"/>
  <c r="AC129" i="21"/>
  <c r="Y78" i="21"/>
  <c r="AE31" i="21"/>
  <c r="AA539" i="21"/>
  <c r="AC523" i="21"/>
  <c r="R500" i="21"/>
  <c r="AF484" i="21"/>
  <c r="S468" i="21"/>
  <c r="AC452" i="21"/>
  <c r="R437" i="21"/>
  <c r="AG206" i="21"/>
  <c r="Z227" i="21"/>
  <c r="S196" i="21"/>
  <c r="AG164" i="21"/>
  <c r="AA100" i="21"/>
  <c r="Q69" i="21"/>
  <c r="AE38" i="21"/>
  <c r="W508" i="21"/>
  <c r="V508" i="21"/>
  <c r="X508" i="21"/>
  <c r="N508" i="21"/>
  <c r="O508" i="21"/>
  <c r="P508" i="21"/>
  <c r="W406" i="21"/>
  <c r="V360" i="21"/>
  <c r="W360" i="21"/>
  <c r="X360" i="21"/>
  <c r="N360" i="21"/>
  <c r="P360" i="21"/>
  <c r="O360" i="21"/>
  <c r="V313" i="21"/>
  <c r="O313" i="21"/>
  <c r="N313" i="21"/>
  <c r="X297" i="21"/>
  <c r="V297" i="21"/>
  <c r="W297" i="21"/>
  <c r="N297" i="21"/>
  <c r="O297" i="21"/>
  <c r="P297" i="21"/>
  <c r="V547" i="21"/>
  <c r="X547" i="21"/>
  <c r="W547" i="21"/>
  <c r="N547" i="21"/>
  <c r="P547" i="21"/>
  <c r="O547" i="21"/>
  <c r="V531" i="21"/>
  <c r="W531" i="21"/>
  <c r="N531" i="21"/>
  <c r="P531" i="21"/>
  <c r="O531" i="21"/>
  <c r="W507" i="21"/>
  <c r="V507" i="21"/>
  <c r="X507" i="21"/>
  <c r="N507" i="21"/>
  <c r="P507" i="21"/>
  <c r="O507" i="21"/>
  <c r="V492" i="21"/>
  <c r="W492" i="21"/>
  <c r="P492" i="21"/>
  <c r="O492" i="21"/>
  <c r="N492" i="21"/>
  <c r="V476" i="21"/>
  <c r="W476" i="21"/>
  <c r="O476" i="21"/>
  <c r="P476" i="21"/>
  <c r="N476" i="21"/>
  <c r="V460" i="21"/>
  <c r="X460" i="21"/>
  <c r="W460" i="21"/>
  <c r="N460" i="21"/>
  <c r="O460" i="21"/>
  <c r="P460" i="21"/>
  <c r="W444" i="21"/>
  <c r="V444" i="21"/>
  <c r="N444" i="21"/>
  <c r="O444" i="21"/>
  <c r="P444" i="21"/>
  <c r="V475" i="21"/>
  <c r="P475" i="21"/>
  <c r="X443" i="21"/>
  <c r="N443" i="21"/>
  <c r="X350" i="21"/>
  <c r="O319" i="21"/>
  <c r="V401" i="21"/>
  <c r="W401" i="21"/>
  <c r="X401" i="21"/>
  <c r="N401" i="21"/>
  <c r="P401" i="21"/>
  <c r="O401" i="21"/>
  <c r="X316" i="21"/>
  <c r="V316" i="21"/>
  <c r="W316" i="21"/>
  <c r="N316" i="21"/>
  <c r="O316" i="21"/>
  <c r="P316" i="21"/>
  <c r="V300" i="21"/>
  <c r="W300" i="21"/>
  <c r="X300" i="21"/>
  <c r="P300" i="21"/>
  <c r="O300" i="21"/>
  <c r="N300" i="21"/>
  <c r="X284" i="21"/>
  <c r="V284" i="21"/>
  <c r="W284" i="21"/>
  <c r="O284" i="21"/>
  <c r="P284" i="21"/>
  <c r="N284" i="21"/>
  <c r="W268" i="21"/>
  <c r="V268" i="21"/>
  <c r="X268" i="21"/>
  <c r="O268" i="21"/>
  <c r="N268" i="21"/>
  <c r="AA421" i="21"/>
  <c r="Y421" i="21"/>
  <c r="W275" i="21"/>
  <c r="X275" i="21"/>
  <c r="V275" i="21"/>
  <c r="N275" i="21"/>
  <c r="O275" i="21"/>
  <c r="P275" i="21"/>
  <c r="V382" i="21"/>
  <c r="W382" i="21"/>
  <c r="X382" i="21"/>
  <c r="N382" i="21"/>
  <c r="P382" i="21"/>
  <c r="O382" i="21"/>
  <c r="X351" i="21"/>
  <c r="V351" i="21"/>
  <c r="W351" i="21"/>
  <c r="O351" i="21"/>
  <c r="P351" i="21"/>
  <c r="N351" i="21"/>
  <c r="AA401" i="21"/>
  <c r="AD401" i="21"/>
  <c r="Y401" i="21"/>
  <c r="T254" i="21"/>
  <c r="Y254" i="21"/>
  <c r="AB254" i="21"/>
  <c r="Q275" i="21"/>
  <c r="AA275" i="21"/>
  <c r="AB275" i="21"/>
  <c r="T232" i="21"/>
  <c r="AB232" i="21"/>
  <c r="AG232" i="21"/>
  <c r="T216" i="21"/>
  <c r="R216" i="21"/>
  <c r="Z216" i="21"/>
  <c r="AF216" i="21"/>
  <c r="T242" i="21"/>
  <c r="AA242" i="21"/>
  <c r="Y242" i="21"/>
  <c r="L234" i="21"/>
  <c r="R234" i="21"/>
  <c r="AC234" i="21"/>
  <c r="AD234" i="21"/>
  <c r="T211" i="21"/>
  <c r="R211" i="21"/>
  <c r="AG211" i="21"/>
  <c r="Y211" i="21"/>
  <c r="R203" i="21"/>
  <c r="Q203" i="21"/>
  <c r="AF203" i="21"/>
  <c r="AE203" i="21"/>
  <c r="Q179" i="21"/>
  <c r="T179" i="21"/>
  <c r="AG179" i="21"/>
  <c r="Y179" i="21"/>
  <c r="L171" i="21"/>
  <c r="R171" i="21"/>
  <c r="AD171" i="21"/>
  <c r="AE171" i="21"/>
  <c r="R147" i="21"/>
  <c r="AG147" i="21"/>
  <c r="AB147" i="21"/>
  <c r="L139" i="21"/>
  <c r="S139" i="21"/>
  <c r="AD139" i="21"/>
  <c r="AE139" i="21"/>
  <c r="L115" i="21"/>
  <c r="R115" i="21"/>
  <c r="AD115" i="21"/>
  <c r="AG115" i="21"/>
  <c r="L107" i="21"/>
  <c r="T107" i="21"/>
  <c r="AB107" i="21"/>
  <c r="AC107" i="21"/>
  <c r="T84" i="21"/>
  <c r="S84" i="21"/>
  <c r="AD84" i="21"/>
  <c r="AG84" i="21"/>
  <c r="L76" i="21"/>
  <c r="R76" i="21"/>
  <c r="AB76" i="21"/>
  <c r="AC76" i="21"/>
  <c r="R53" i="21"/>
  <c r="Q53" i="21"/>
  <c r="AD53" i="21"/>
  <c r="Y53" i="21"/>
  <c r="Q45" i="21"/>
  <c r="S45" i="21"/>
  <c r="AA45" i="21"/>
  <c r="AF45" i="21"/>
  <c r="T21" i="21"/>
  <c r="S21" i="21"/>
  <c r="AD21" i="21"/>
  <c r="Y21" i="21"/>
  <c r="L13" i="21"/>
  <c r="Q13" i="21"/>
  <c r="AA13" i="21"/>
  <c r="AF13" i="21"/>
  <c r="S553" i="21"/>
  <c r="Q553" i="21"/>
  <c r="AG553" i="21"/>
  <c r="AD553" i="21"/>
  <c r="Q537" i="21"/>
  <c r="S537" i="21"/>
  <c r="AC537" i="21"/>
  <c r="AE537" i="21"/>
  <c r="Q521" i="21"/>
  <c r="S521" i="21"/>
  <c r="AF521" i="21"/>
  <c r="AC521" i="21"/>
  <c r="Q505" i="21"/>
  <c r="AF505" i="21"/>
  <c r="AE505" i="21"/>
  <c r="T490" i="21"/>
  <c r="R490" i="21"/>
  <c r="AG490" i="21"/>
  <c r="AD490" i="21"/>
  <c r="S474" i="21"/>
  <c r="Q474" i="21"/>
  <c r="AA474" i="21"/>
  <c r="AC474" i="21"/>
  <c r="R458" i="21"/>
  <c r="T458" i="21"/>
  <c r="AC458" i="21"/>
  <c r="AD458" i="21"/>
  <c r="R442" i="21"/>
  <c r="T442" i="21"/>
  <c r="AG442" i="21"/>
  <c r="AE442" i="21"/>
  <c r="T427" i="21"/>
  <c r="R427" i="21"/>
  <c r="Y427" i="21"/>
  <c r="AD427" i="21"/>
  <c r="R411" i="21"/>
  <c r="T411" i="21"/>
  <c r="AC411" i="21"/>
  <c r="AD411" i="21"/>
  <c r="Q395" i="21"/>
  <c r="S395" i="21"/>
  <c r="Z395" i="21"/>
  <c r="AF395" i="21"/>
  <c r="AB380" i="21"/>
  <c r="AE380" i="21"/>
  <c r="AC380" i="21"/>
  <c r="S364" i="21"/>
  <c r="AE364" i="21"/>
  <c r="AC364" i="21"/>
  <c r="S349" i="21"/>
  <c r="R349" i="21"/>
  <c r="AE349" i="21"/>
  <c r="AF349" i="21"/>
  <c r="T333" i="21"/>
  <c r="AA333" i="21"/>
  <c r="AC333" i="21"/>
  <c r="R318" i="21"/>
  <c r="T318" i="21"/>
  <c r="Y318" i="21"/>
  <c r="AD318" i="21"/>
  <c r="Q221" i="21"/>
  <c r="AA221" i="21"/>
  <c r="AD221" i="21"/>
  <c r="Y221" i="21"/>
  <c r="S166" i="21"/>
  <c r="AD166" i="21"/>
  <c r="Y166" i="21"/>
  <c r="AA166" i="21"/>
  <c r="Q134" i="21"/>
  <c r="AD134" i="21"/>
  <c r="Y134" i="21"/>
  <c r="AA134" i="21"/>
  <c r="R102" i="21"/>
  <c r="AE102" i="21"/>
  <c r="AD102" i="21"/>
  <c r="Y102" i="21"/>
  <c r="Q95" i="21"/>
  <c r="AF95" i="21"/>
  <c r="AB95" i="21"/>
  <c r="T71" i="21"/>
  <c r="AE71" i="21"/>
  <c r="AD71" i="21"/>
  <c r="Y71" i="21"/>
  <c r="Q40" i="21"/>
  <c r="AD40" i="21"/>
  <c r="AG40" i="21"/>
  <c r="AB40" i="21"/>
  <c r="S8" i="21"/>
  <c r="AD8" i="21"/>
  <c r="AG8" i="21"/>
  <c r="AB8" i="21"/>
  <c r="L556" i="21"/>
  <c r="AD556" i="21"/>
  <c r="AG556" i="21"/>
  <c r="AB556" i="21"/>
  <c r="T532" i="21"/>
  <c r="Y532" i="21"/>
  <c r="AC532" i="21"/>
  <c r="Z532" i="21"/>
  <c r="T516" i="21"/>
  <c r="AA516" i="21"/>
  <c r="AD516" i="21"/>
  <c r="Y516" i="21"/>
  <c r="T508" i="21"/>
  <c r="AC508" i="21"/>
  <c r="AB508" i="21"/>
  <c r="AA508" i="21"/>
  <c r="AA406" i="21"/>
  <c r="AG406" i="21"/>
  <c r="AB406" i="21"/>
  <c r="Q383" i="21"/>
  <c r="R383" i="21"/>
  <c r="AC383" i="21"/>
  <c r="AA383" i="21"/>
  <c r="Q375" i="21"/>
  <c r="AA375" i="21"/>
  <c r="AD375" i="21"/>
  <c r="Y375" i="21"/>
  <c r="Q367" i="21"/>
  <c r="AG367" i="21"/>
  <c r="AA367" i="21"/>
  <c r="Z367" i="21"/>
  <c r="T360" i="21"/>
  <c r="AB360" i="21"/>
  <c r="AE360" i="21"/>
  <c r="Y360" i="21"/>
  <c r="R344" i="21"/>
  <c r="AG344" i="21"/>
  <c r="AD344" i="21"/>
  <c r="AA344" i="21"/>
  <c r="R336" i="21"/>
  <c r="AB336" i="21"/>
  <c r="AD336" i="21"/>
  <c r="Y336" i="21"/>
  <c r="R328" i="21"/>
  <c r="Y328" i="21"/>
  <c r="AC328" i="21"/>
  <c r="AA328" i="21"/>
  <c r="R321" i="21"/>
  <c r="AA321" i="21"/>
  <c r="AD321" i="21"/>
  <c r="Y321" i="21"/>
  <c r="R313" i="21"/>
  <c r="Z313" i="21"/>
  <c r="AD313" i="21"/>
  <c r="AA313" i="21"/>
  <c r="S297" i="21"/>
  <c r="AD297" i="21"/>
  <c r="AC297" i="21"/>
  <c r="AB297" i="21"/>
  <c r="AF281" i="21"/>
  <c r="AC281" i="21"/>
  <c r="AA281" i="21"/>
  <c r="T236" i="21"/>
  <c r="AE236" i="21"/>
  <c r="Y236" i="21"/>
  <c r="Y181" i="21"/>
  <c r="Q181" i="21"/>
  <c r="AC181" i="21"/>
  <c r="AA181" i="21"/>
  <c r="L137" i="21"/>
  <c r="Y137" i="21"/>
  <c r="AB137" i="21"/>
  <c r="R117" i="21"/>
  <c r="AF117" i="21"/>
  <c r="Z117" i="21"/>
  <c r="Y117" i="21"/>
  <c r="S101" i="21"/>
  <c r="AA101" i="21"/>
  <c r="AG101" i="21"/>
  <c r="S70" i="21"/>
  <c r="T70" i="21"/>
  <c r="AG70" i="21"/>
  <c r="AB70" i="21"/>
  <c r="R39" i="21"/>
  <c r="AD39" i="21"/>
  <c r="Y39" i="21"/>
  <c r="AE23" i="21"/>
  <c r="Q23" i="21"/>
  <c r="AG23" i="21"/>
  <c r="AB23" i="21"/>
  <c r="L7" i="21"/>
  <c r="AD7" i="21"/>
  <c r="Y7" i="21"/>
  <c r="S547" i="21"/>
  <c r="AA547" i="21"/>
  <c r="AG547" i="21"/>
  <c r="S531" i="21"/>
  <c r="AB531" i="21"/>
  <c r="AA531" i="21"/>
  <c r="L507" i="21"/>
  <c r="Z507" i="21"/>
  <c r="AC507" i="21"/>
  <c r="AA507" i="21"/>
  <c r="L492" i="21"/>
  <c r="AG492" i="21"/>
  <c r="Z492" i="21"/>
  <c r="AA492" i="21"/>
  <c r="L476" i="21"/>
  <c r="S476" i="21"/>
  <c r="AC476" i="21"/>
  <c r="AA476" i="21"/>
  <c r="L460" i="21"/>
  <c r="AE460" i="21"/>
  <c r="AD460" i="21"/>
  <c r="Y460" i="21"/>
  <c r="L444" i="21"/>
  <c r="AE444" i="21"/>
  <c r="AG444" i="21"/>
  <c r="AB444" i="21"/>
  <c r="AC225" i="21"/>
  <c r="AD225" i="21"/>
  <c r="AF225" i="21"/>
  <c r="S220" i="21"/>
  <c r="R220" i="21"/>
  <c r="AF220" i="21"/>
  <c r="AD220" i="21"/>
  <c r="Q201" i="21"/>
  <c r="R201" i="21"/>
  <c r="AC201" i="21"/>
  <c r="AA201" i="21"/>
  <c r="S141" i="21"/>
  <c r="R141" i="21"/>
  <c r="AD141" i="21"/>
  <c r="AE141" i="21"/>
  <c r="Q243" i="21"/>
  <c r="S243" i="21"/>
  <c r="AD243" i="21"/>
  <c r="Y243" i="21"/>
  <c r="R219" i="21"/>
  <c r="L219" i="21"/>
  <c r="AA219" i="21"/>
  <c r="AC219" i="21"/>
  <c r="Q212" i="21"/>
  <c r="R212" i="21"/>
  <c r="AD212" i="21"/>
  <c r="AA212" i="21"/>
  <c r="R188" i="21"/>
  <c r="L188" i="21"/>
  <c r="AF188" i="21"/>
  <c r="AE188" i="21"/>
  <c r="S180" i="21"/>
  <c r="T180" i="21"/>
  <c r="AD180" i="21"/>
  <c r="AA180" i="21"/>
  <c r="S156" i="21"/>
  <c r="L156" i="21"/>
  <c r="AG156" i="21"/>
  <c r="AE156" i="21"/>
  <c r="T148" i="21"/>
  <c r="Q148" i="21"/>
  <c r="Y148" i="21"/>
  <c r="AA148" i="21"/>
  <c r="T124" i="21"/>
  <c r="L124" i="21"/>
  <c r="AG124" i="21"/>
  <c r="AE124" i="21"/>
  <c r="Q116" i="21"/>
  <c r="AD116" i="21"/>
  <c r="AE116" i="21"/>
  <c r="Y116" i="21"/>
  <c r="R93" i="21"/>
  <c r="T93" i="21"/>
  <c r="AA93" i="21"/>
  <c r="AC93" i="21"/>
  <c r="R85" i="21"/>
  <c r="AD85" i="21"/>
  <c r="AE85" i="21"/>
  <c r="Y85" i="21"/>
  <c r="Q61" i="21"/>
  <c r="S61" i="21"/>
  <c r="AE61" i="21"/>
  <c r="AF61" i="21"/>
  <c r="T54" i="21"/>
  <c r="AA54" i="21"/>
  <c r="AG54" i="21"/>
  <c r="AB54" i="21"/>
  <c r="R30" i="21"/>
  <c r="T30" i="21"/>
  <c r="AE30" i="21"/>
  <c r="AF30" i="21"/>
  <c r="S22" i="21"/>
  <c r="AA22" i="21"/>
  <c r="AG22" i="21"/>
  <c r="AB22" i="21"/>
  <c r="S554" i="21"/>
  <c r="AB554" i="21"/>
  <c r="AE554" i="21"/>
  <c r="Q546" i="21"/>
  <c r="AF546" i="21"/>
  <c r="Z546" i="21"/>
  <c r="Q538" i="21"/>
  <c r="Z538" i="21"/>
  <c r="AF538" i="21"/>
  <c r="Q522" i="21"/>
  <c r="AB522" i="21"/>
  <c r="AE522" i="21"/>
  <c r="Q514" i="21"/>
  <c r="AG514" i="21"/>
  <c r="AD514" i="21"/>
  <c r="Q506" i="21"/>
  <c r="AB506" i="21"/>
  <c r="Y506" i="21"/>
  <c r="AG491" i="21"/>
  <c r="AE491" i="21"/>
  <c r="T483" i="21"/>
  <c r="AD483" i="21"/>
  <c r="Z483" i="21"/>
  <c r="S475" i="21"/>
  <c r="AF475" i="21"/>
  <c r="AG475" i="21"/>
  <c r="R459" i="21"/>
  <c r="AF459" i="21"/>
  <c r="Z459" i="21"/>
  <c r="R451" i="21"/>
  <c r="AF451" i="21"/>
  <c r="AE451" i="21"/>
  <c r="R443" i="21"/>
  <c r="AG443" i="21"/>
  <c r="AF443" i="21"/>
  <c r="T428" i="21"/>
  <c r="AG428" i="21"/>
  <c r="AF428" i="21"/>
  <c r="T420" i="21"/>
  <c r="Z420" i="21"/>
  <c r="AC420" i="21"/>
  <c r="S412" i="21"/>
  <c r="AC412" i="21"/>
  <c r="AE412" i="21"/>
  <c r="S396" i="21"/>
  <c r="AA396" i="21"/>
  <c r="Z396" i="21"/>
  <c r="R389" i="21"/>
  <c r="AE389" i="21"/>
  <c r="AC389" i="21"/>
  <c r="R381" i="21"/>
  <c r="AF381" i="21"/>
  <c r="AE381" i="21"/>
  <c r="Q365" i="21"/>
  <c r="AE365" i="21"/>
  <c r="AA365" i="21"/>
  <c r="Q358" i="21"/>
  <c r="AE358" i="21"/>
  <c r="AG358" i="21"/>
  <c r="Q350" i="21"/>
  <c r="Z350" i="21"/>
  <c r="Y350" i="21"/>
  <c r="T334" i="21"/>
  <c r="AA334" i="21"/>
  <c r="Z334" i="21"/>
  <c r="T326" i="21"/>
  <c r="AG326" i="21"/>
  <c r="AE326" i="21"/>
  <c r="T319" i="21"/>
  <c r="Y319" i="21"/>
  <c r="AF319" i="21"/>
  <c r="T303" i="21"/>
  <c r="Z303" i="21"/>
  <c r="AG303" i="21"/>
  <c r="Q283" i="21"/>
  <c r="AC283" i="21"/>
  <c r="AE283" i="21"/>
  <c r="V374" i="21"/>
  <c r="X374" i="21"/>
  <c r="W374" i="21"/>
  <c r="N374" i="21"/>
  <c r="P374" i="21"/>
  <c r="O374" i="21"/>
  <c r="S253" i="21"/>
  <c r="AD253" i="21"/>
  <c r="AE253" i="21"/>
  <c r="Q252" i="21"/>
  <c r="AF252" i="21"/>
  <c r="AE252" i="21"/>
  <c r="S246" i="21"/>
  <c r="AA246" i="21"/>
  <c r="AF246" i="21"/>
  <c r="X540" i="21"/>
  <c r="W540" i="21"/>
  <c r="V540" i="21"/>
  <c r="N540" i="21"/>
  <c r="O540" i="21"/>
  <c r="P540" i="21"/>
  <c r="X352" i="21"/>
  <c r="V352" i="21"/>
  <c r="W352" i="21"/>
  <c r="P352" i="21"/>
  <c r="O352" i="21"/>
  <c r="N352" i="21"/>
  <c r="W305" i="21"/>
  <c r="X305" i="21"/>
  <c r="V305" i="21"/>
  <c r="O305" i="21"/>
  <c r="P305" i="21"/>
  <c r="N305" i="21"/>
  <c r="V281" i="21"/>
  <c r="P281" i="21"/>
  <c r="O281" i="21"/>
  <c r="X500" i="21"/>
  <c r="V500" i="21"/>
  <c r="W500" i="21"/>
  <c r="N500" i="21"/>
  <c r="P500" i="21"/>
  <c r="O500" i="21"/>
  <c r="X484" i="21"/>
  <c r="V484" i="21"/>
  <c r="P484" i="21"/>
  <c r="O484" i="21"/>
  <c r="W484" i="21"/>
  <c r="N484" i="21"/>
  <c r="V452" i="21"/>
  <c r="W452" i="21"/>
  <c r="X452" i="21"/>
  <c r="N452" i="21"/>
  <c r="O452" i="21"/>
  <c r="P452" i="21"/>
  <c r="W554" i="21"/>
  <c r="N554" i="21"/>
  <c r="P554" i="21"/>
  <c r="W522" i="21"/>
  <c r="O522" i="21"/>
  <c r="W428" i="21"/>
  <c r="P428" i="21"/>
  <c r="W396" i="21"/>
  <c r="O396" i="21"/>
  <c r="V365" i="21"/>
  <c r="X365" i="21"/>
  <c r="N365" i="21"/>
  <c r="W303" i="21"/>
  <c r="O303" i="21"/>
  <c r="W324" i="21"/>
  <c r="X324" i="21"/>
  <c r="V324" i="21"/>
  <c r="N324" i="21"/>
  <c r="O324" i="21"/>
  <c r="P324" i="21"/>
  <c r="V276" i="21"/>
  <c r="W276" i="21"/>
  <c r="X276" i="21"/>
  <c r="O276" i="21"/>
  <c r="P276" i="21"/>
  <c r="N276" i="21"/>
  <c r="L421" i="21"/>
  <c r="AE421" i="21"/>
  <c r="AG421" i="21"/>
  <c r="AB421" i="21"/>
  <c r="V250" i="21"/>
  <c r="W250" i="21"/>
  <c r="X250" i="21"/>
  <c r="O250" i="21"/>
  <c r="P250" i="21"/>
  <c r="N250" i="21"/>
  <c r="AF250" i="21"/>
  <c r="Y250" i="21"/>
  <c r="Z250" i="21"/>
  <c r="L401" i="21"/>
  <c r="R401" i="21"/>
  <c r="AF401" i="21"/>
  <c r="AG401" i="21"/>
  <c r="T274" i="21"/>
  <c r="AA274" i="21"/>
  <c r="AD274" i="21"/>
  <c r="R254" i="21"/>
  <c r="AC254" i="21"/>
  <c r="Z254" i="21"/>
  <c r="T275" i="21"/>
  <c r="R275" i="21"/>
  <c r="AE275" i="21"/>
  <c r="AC275" i="21"/>
  <c r="R232" i="21"/>
  <c r="AE232" i="21"/>
  <c r="AD232" i="21"/>
  <c r="Y232" i="21"/>
  <c r="AE216" i="21"/>
  <c r="AG216" i="21"/>
  <c r="Y216" i="21"/>
  <c r="L242" i="21"/>
  <c r="R242" i="21"/>
  <c r="AG242" i="21"/>
  <c r="AB242" i="21"/>
  <c r="AF234" i="21"/>
  <c r="AG234" i="21"/>
  <c r="AE234" i="21"/>
  <c r="L211" i="21"/>
  <c r="AB211" i="21"/>
  <c r="Z211" i="21"/>
  <c r="AA211" i="21"/>
  <c r="AB203" i="21"/>
  <c r="AC203" i="21"/>
  <c r="AD203" i="21"/>
  <c r="R179" i="21"/>
  <c r="AB179" i="21"/>
  <c r="Z179" i="21"/>
  <c r="AA179" i="21"/>
  <c r="Z171" i="21"/>
  <c r="AF171" i="21"/>
  <c r="Y147" i="21"/>
  <c r="T147" i="21"/>
  <c r="AC147" i="21"/>
  <c r="AA147" i="21"/>
  <c r="Z139" i="21"/>
  <c r="AF139" i="21"/>
  <c r="T115" i="21"/>
  <c r="Z115" i="21"/>
  <c r="AF115" i="21"/>
  <c r="Y115" i="21"/>
  <c r="AE107" i="21"/>
  <c r="AA107" i="21"/>
  <c r="Q84" i="21"/>
  <c r="Z84" i="21"/>
  <c r="AF84" i="21"/>
  <c r="Y84" i="21"/>
  <c r="AE76" i="21"/>
  <c r="AA76" i="21"/>
  <c r="S53" i="21"/>
  <c r="Z53" i="21"/>
  <c r="AG53" i="21"/>
  <c r="AB53" i="21"/>
  <c r="AE45" i="21"/>
  <c r="AC45" i="21"/>
  <c r="Q21" i="21"/>
  <c r="Z21" i="21"/>
  <c r="AG21" i="21"/>
  <c r="AB21" i="21"/>
  <c r="AE13" i="21"/>
  <c r="AC13" i="21"/>
  <c r="R553" i="21"/>
  <c r="AC553" i="21"/>
  <c r="AE553" i="21"/>
  <c r="T537" i="21"/>
  <c r="AG537" i="21"/>
  <c r="AF537" i="21"/>
  <c r="T521" i="21"/>
  <c r="AB521" i="21"/>
  <c r="Z521" i="21"/>
  <c r="T505" i="21"/>
  <c r="AG505" i="21"/>
  <c r="AD505" i="21"/>
  <c r="S490" i="21"/>
  <c r="AC490" i="21"/>
  <c r="AF490" i="21"/>
  <c r="R474" i="21"/>
  <c r="Z474" i="21"/>
  <c r="AB474" i="21"/>
  <c r="Q458" i="21"/>
  <c r="AF458" i="21"/>
  <c r="AE458" i="21"/>
  <c r="Q442" i="21"/>
  <c r="AD442" i="21"/>
  <c r="AF442" i="21"/>
  <c r="S427" i="21"/>
  <c r="AB427" i="21"/>
  <c r="AE427" i="21"/>
  <c r="Q411" i="21"/>
  <c r="AF411" i="21"/>
  <c r="AE411" i="21"/>
  <c r="R395" i="21"/>
  <c r="AE395" i="21"/>
  <c r="AC395" i="21"/>
  <c r="Q380" i="21"/>
  <c r="AA380" i="21"/>
  <c r="Z380" i="21"/>
  <c r="Q364" i="21"/>
  <c r="Z364" i="21"/>
  <c r="AB364" i="21"/>
  <c r="T349" i="21"/>
  <c r="AC349" i="21"/>
  <c r="AD349" i="21"/>
  <c r="S333" i="21"/>
  <c r="AE333" i="21"/>
  <c r="Z333" i="21"/>
  <c r="S318" i="21"/>
  <c r="AC318" i="21"/>
  <c r="AE318" i="21"/>
  <c r="L221" i="21"/>
  <c r="AF221" i="21"/>
  <c r="AG221" i="21"/>
  <c r="L166" i="21"/>
  <c r="Z166" i="21"/>
  <c r="AB166" i="21"/>
  <c r="L134" i="21"/>
  <c r="Z134" i="21"/>
  <c r="AB134" i="21"/>
  <c r="L102" i="21"/>
  <c r="AA102" i="21"/>
  <c r="AG102" i="21"/>
  <c r="T95" i="21"/>
  <c r="Z95" i="21"/>
  <c r="AC95" i="21"/>
  <c r="S71" i="21"/>
  <c r="AA71" i="21"/>
  <c r="AG71" i="21"/>
  <c r="L40" i="21"/>
  <c r="Z40" i="21"/>
  <c r="Y40" i="21"/>
  <c r="L8" i="21"/>
  <c r="Z8" i="21"/>
  <c r="Y8" i="21"/>
  <c r="Q556" i="21"/>
  <c r="Z556" i="21"/>
  <c r="Y556" i="21"/>
  <c r="S532" i="21"/>
  <c r="AG532" i="21"/>
  <c r="AA532" i="21"/>
  <c r="S516" i="21"/>
  <c r="Z516" i="21"/>
  <c r="AG516" i="21"/>
  <c r="S508" i="21"/>
  <c r="AD508" i="21"/>
  <c r="Z508" i="21"/>
  <c r="S406" i="21"/>
  <c r="AE406" i="21"/>
  <c r="Y406" i="21"/>
  <c r="Z383" i="21"/>
  <c r="Y383" i="21"/>
  <c r="AB383" i="21"/>
  <c r="S375" i="21"/>
  <c r="AF375" i="21"/>
  <c r="AG375" i="21"/>
  <c r="S367" i="21"/>
  <c r="AB367" i="21"/>
  <c r="Y367" i="21"/>
  <c r="R360" i="21"/>
  <c r="AF360" i="21"/>
  <c r="AG360" i="21"/>
  <c r="T344" i="21"/>
  <c r="Z344" i="21"/>
  <c r="Y344" i="21"/>
  <c r="T336" i="21"/>
  <c r="AF336" i="21"/>
  <c r="AG336" i="21"/>
  <c r="T328" i="21"/>
  <c r="Z328" i="21"/>
  <c r="AB328" i="21"/>
  <c r="T321" i="21"/>
  <c r="AF321" i="21"/>
  <c r="AG321" i="21"/>
  <c r="T313" i="21"/>
  <c r="AG313" i="21"/>
  <c r="AC313" i="21"/>
  <c r="R297" i="21"/>
  <c r="Z297" i="21"/>
  <c r="AA297" i="21"/>
  <c r="Q281" i="21"/>
  <c r="Z281" i="21"/>
  <c r="AB281" i="21"/>
  <c r="Q236" i="21"/>
  <c r="S236" i="21"/>
  <c r="AG236" i="21"/>
  <c r="AB236" i="21"/>
  <c r="L181" i="21"/>
  <c r="AF181" i="21"/>
  <c r="AB181" i="21"/>
  <c r="T137" i="21"/>
  <c r="Q137" i="21"/>
  <c r="AC137" i="21"/>
  <c r="AA137" i="21"/>
  <c r="T117" i="21"/>
  <c r="AA117" i="21"/>
  <c r="AG117" i="21"/>
  <c r="Q101" i="21"/>
  <c r="AF101" i="21"/>
  <c r="Z101" i="21"/>
  <c r="Y101" i="21"/>
  <c r="L70" i="21"/>
  <c r="AD70" i="21"/>
  <c r="Y70" i="21"/>
  <c r="T39" i="21"/>
  <c r="Q39" i="21"/>
  <c r="AG39" i="21"/>
  <c r="AB39" i="21"/>
  <c r="L23" i="21"/>
  <c r="AD23" i="21"/>
  <c r="Y23" i="21"/>
  <c r="R7" i="21"/>
  <c r="S7" i="21"/>
  <c r="AG7" i="21"/>
  <c r="AB7" i="21"/>
  <c r="L547" i="21"/>
  <c r="AB547" i="21"/>
  <c r="AD547" i="21"/>
  <c r="Y547" i="21"/>
  <c r="L531" i="21"/>
  <c r="AF531" i="21"/>
  <c r="Y531" i="21"/>
  <c r="Z531" i="21"/>
  <c r="S507" i="21"/>
  <c r="Y507" i="21"/>
  <c r="AB507" i="21"/>
  <c r="R492" i="21"/>
  <c r="AB492" i="21"/>
  <c r="Y492" i="21"/>
  <c r="Q476" i="21"/>
  <c r="AF476" i="21"/>
  <c r="AD476" i="21"/>
  <c r="AB476" i="21"/>
  <c r="T460" i="21"/>
  <c r="AA460" i="21"/>
  <c r="AG460" i="21"/>
  <c r="T444" i="21"/>
  <c r="AA444" i="21"/>
  <c r="Y444" i="21"/>
  <c r="Q225" i="21"/>
  <c r="AG225" i="21"/>
  <c r="AE225" i="21"/>
  <c r="AB220" i="21"/>
  <c r="AC220" i="21"/>
  <c r="AE220" i="21"/>
  <c r="S201" i="21"/>
  <c r="Z201" i="21"/>
  <c r="AB201" i="21"/>
  <c r="T141" i="21"/>
  <c r="Z141" i="21"/>
  <c r="AF141" i="21"/>
  <c r="T243" i="21"/>
  <c r="AF243" i="21"/>
  <c r="AG243" i="21"/>
  <c r="AB219" i="21"/>
  <c r="AD219" i="21"/>
  <c r="Z219" i="21"/>
  <c r="Z212" i="21"/>
  <c r="AG212" i="21"/>
  <c r="AC212" i="21"/>
  <c r="S188" i="21"/>
  <c r="AB188" i="21"/>
  <c r="Y188" i="21"/>
  <c r="Z180" i="21"/>
  <c r="AG180" i="21"/>
  <c r="AC180" i="21"/>
  <c r="R156" i="21"/>
  <c r="AD156" i="21"/>
  <c r="AF156" i="21"/>
  <c r="R148" i="21"/>
  <c r="Z148" i="21"/>
  <c r="AB148" i="21"/>
  <c r="S124" i="21"/>
  <c r="AD124" i="21"/>
  <c r="AF124" i="21"/>
  <c r="L116" i="21"/>
  <c r="AF116" i="21"/>
  <c r="AG116" i="21"/>
  <c r="Q93" i="21"/>
  <c r="AB93" i="21"/>
  <c r="Z93" i="21"/>
  <c r="L85" i="21"/>
  <c r="AF85" i="21"/>
  <c r="AG85" i="21"/>
  <c r="T61" i="21"/>
  <c r="AD61" i="21"/>
  <c r="AC61" i="21"/>
  <c r="L54" i="21"/>
  <c r="Z54" i="21"/>
  <c r="Y54" i="21"/>
  <c r="Q30" i="21"/>
  <c r="AD30" i="21"/>
  <c r="AC30" i="21"/>
  <c r="L22" i="21"/>
  <c r="Z22" i="21"/>
  <c r="Y22" i="21"/>
  <c r="Q554" i="21"/>
  <c r="R554" i="21"/>
  <c r="AF554" i="21"/>
  <c r="AD554" i="21"/>
  <c r="S546" i="21"/>
  <c r="T546" i="21"/>
  <c r="AB546" i="21"/>
  <c r="AC546" i="21"/>
  <c r="S538" i="21"/>
  <c r="T538" i="21"/>
  <c r="Y538" i="21"/>
  <c r="AE538" i="21"/>
  <c r="S522" i="21"/>
  <c r="T522" i="21"/>
  <c r="AF522" i="21"/>
  <c r="AD522" i="21"/>
  <c r="S514" i="21"/>
  <c r="T514" i="21"/>
  <c r="AE514" i="21"/>
  <c r="AF514" i="21"/>
  <c r="S506" i="21"/>
  <c r="T506" i="21"/>
  <c r="AG506" i="21"/>
  <c r="AE506" i="21"/>
  <c r="R491" i="21"/>
  <c r="L491" i="21"/>
  <c r="AF491" i="21"/>
  <c r="AD491" i="21"/>
  <c r="R483" i="21"/>
  <c r="S483" i="21"/>
  <c r="AA483" i="21"/>
  <c r="AC483" i="21"/>
  <c r="Q475" i="21"/>
  <c r="R475" i="21"/>
  <c r="AA475" i="21"/>
  <c r="AD475" i="21"/>
  <c r="T459" i="21"/>
  <c r="Q459" i="21"/>
  <c r="AB459" i="21"/>
  <c r="AC459" i="21"/>
  <c r="T451" i="21"/>
  <c r="Q451" i="21"/>
  <c r="AC451" i="21"/>
  <c r="AD451" i="21"/>
  <c r="T443" i="21"/>
  <c r="Q443" i="21"/>
  <c r="AD443" i="21"/>
  <c r="AE443" i="21"/>
  <c r="R428" i="21"/>
  <c r="S428" i="21"/>
  <c r="AD428" i="21"/>
  <c r="AE428" i="21"/>
  <c r="R420" i="21"/>
  <c r="S420" i="21"/>
  <c r="AD420" i="21"/>
  <c r="AF420" i="21"/>
  <c r="Q412" i="21"/>
  <c r="R412" i="21"/>
  <c r="Y412" i="21"/>
  <c r="AD412" i="21"/>
  <c r="L396" i="21"/>
  <c r="T396" i="21"/>
  <c r="AE396" i="21"/>
  <c r="AC396" i="21"/>
  <c r="L389" i="21"/>
  <c r="T389" i="21"/>
  <c r="Z389" i="21"/>
  <c r="AF389" i="21"/>
  <c r="L381" i="21"/>
  <c r="T381" i="21"/>
  <c r="AC381" i="21"/>
  <c r="AD381" i="21"/>
  <c r="L365" i="21"/>
  <c r="S365" i="21"/>
  <c r="AB365" i="21"/>
  <c r="AC365" i="21"/>
  <c r="L358" i="21"/>
  <c r="S358" i="21"/>
  <c r="Y358" i="21"/>
  <c r="AF358" i="21"/>
  <c r="S350" i="21"/>
  <c r="AE350" i="21"/>
  <c r="AF350" i="21"/>
  <c r="S334" i="21"/>
  <c r="Q334" i="21"/>
  <c r="AE334" i="21"/>
  <c r="AC334" i="21"/>
  <c r="Q326" i="21"/>
  <c r="AC326" i="21"/>
  <c r="AD326" i="21"/>
  <c r="Q319" i="21"/>
  <c r="AD319" i="21"/>
  <c r="AE319" i="21"/>
  <c r="S303" i="21"/>
  <c r="Q303" i="21"/>
  <c r="AD303" i="21"/>
  <c r="AE303" i="21"/>
  <c r="L283" i="21"/>
  <c r="R283" i="21"/>
  <c r="AG283" i="21"/>
  <c r="AF283" i="21"/>
  <c r="Q253" i="21"/>
  <c r="AG253" i="21"/>
  <c r="AF253" i="21"/>
  <c r="X472" i="21"/>
  <c r="V472" i="21"/>
  <c r="W472" i="21"/>
  <c r="O472" i="21"/>
  <c r="P472" i="21"/>
  <c r="N472" i="21"/>
  <c r="S252" i="21"/>
  <c r="AG252" i="21"/>
  <c r="V355" i="21"/>
  <c r="X355" i="21"/>
  <c r="W355" i="21"/>
  <c r="O355" i="21"/>
  <c r="P355" i="21"/>
  <c r="N355" i="21"/>
  <c r="R246" i="21"/>
  <c r="AD246" i="21"/>
  <c r="AG246" i="21"/>
  <c r="W537" i="21"/>
  <c r="X537" i="21"/>
  <c r="V537" i="21"/>
  <c r="O537" i="21"/>
  <c r="P537" i="21"/>
  <c r="N537" i="21"/>
  <c r="W505" i="21"/>
  <c r="X505" i="21"/>
  <c r="V505" i="21"/>
  <c r="O505" i="21"/>
  <c r="P505" i="21"/>
  <c r="N505" i="21"/>
  <c r="V458" i="21"/>
  <c r="W458" i="21"/>
  <c r="X458" i="21"/>
  <c r="P458" i="21"/>
  <c r="O458" i="21"/>
  <c r="N458" i="21"/>
  <c r="W442" i="21"/>
  <c r="X442" i="21"/>
  <c r="V442" i="21"/>
  <c r="P442" i="21"/>
  <c r="O442" i="21"/>
  <c r="N442" i="21"/>
  <c r="W364" i="21"/>
  <c r="X364" i="21"/>
  <c r="V364" i="21"/>
  <c r="N364" i="21"/>
  <c r="O364" i="21"/>
  <c r="P364" i="21"/>
  <c r="X349" i="21"/>
  <c r="V349" i="21"/>
  <c r="W349" i="21"/>
  <c r="N349" i="21"/>
  <c r="O349" i="21"/>
  <c r="P349" i="21"/>
  <c r="W556" i="21"/>
  <c r="P556" i="21"/>
  <c r="N556" i="21"/>
  <c r="W469" i="21"/>
  <c r="X469" i="21"/>
  <c r="V469" i="21"/>
  <c r="O469" i="21"/>
  <c r="P469" i="21"/>
  <c r="N469" i="21"/>
  <c r="V344" i="21"/>
  <c r="O344" i="21"/>
  <c r="N344" i="21"/>
  <c r="X409" i="21"/>
  <c r="V409" i="21"/>
  <c r="W409" i="21"/>
  <c r="N409" i="21"/>
  <c r="P409" i="21"/>
  <c r="O409" i="21"/>
  <c r="N546" i="21"/>
  <c r="W483" i="21"/>
  <c r="O483" i="21"/>
  <c r="V451" i="21"/>
  <c r="W451" i="21"/>
  <c r="X451" i="21"/>
  <c r="N451" i="21"/>
  <c r="P451" i="21"/>
  <c r="O451" i="21"/>
  <c r="O389" i="21"/>
  <c r="T294" i="21"/>
  <c r="AC294" i="21"/>
  <c r="Q267" i="21"/>
  <c r="AB267" i="21"/>
  <c r="X421" i="21"/>
  <c r="W421" i="21"/>
  <c r="V421" i="21"/>
  <c r="P421" i="21"/>
  <c r="O421" i="21"/>
  <c r="N421" i="21"/>
  <c r="Q421" i="21"/>
  <c r="AD421" i="21"/>
  <c r="W282" i="21"/>
  <c r="V282" i="21"/>
  <c r="P282" i="21"/>
  <c r="T282" i="21"/>
  <c r="AE282" i="21"/>
  <c r="AG282" i="21"/>
  <c r="W302" i="21"/>
  <c r="S302" i="21"/>
  <c r="AA302" i="21"/>
  <c r="AG302" i="21"/>
  <c r="S270" i="21"/>
  <c r="AF270" i="21"/>
  <c r="AC270" i="21"/>
  <c r="L250" i="21"/>
  <c r="R250" i="21"/>
  <c r="AB250" i="21"/>
  <c r="AE250" i="21"/>
  <c r="W279" i="21"/>
  <c r="V279" i="21"/>
  <c r="N279" i="21"/>
  <c r="O279" i="21"/>
  <c r="P279" i="21"/>
  <c r="T279" i="21"/>
  <c r="AF279" i="21"/>
  <c r="Y279" i="21"/>
  <c r="T259" i="21"/>
  <c r="AD259" i="21"/>
  <c r="V291" i="21"/>
  <c r="W291" i="21"/>
  <c r="O291" i="21"/>
  <c r="P291" i="21"/>
  <c r="X291" i="21"/>
  <c r="N291" i="21"/>
  <c r="R331" i="21"/>
  <c r="Z331" i="21"/>
  <c r="R316" i="21"/>
  <c r="AD316" i="21"/>
  <c r="T300" i="21"/>
  <c r="AF300" i="21"/>
  <c r="S284" i="21"/>
  <c r="AE284" i="21"/>
  <c r="S268" i="21"/>
  <c r="AB268" i="21"/>
  <c r="S401" i="21"/>
  <c r="Q401" i="21"/>
  <c r="AE401" i="21"/>
  <c r="T277" i="21"/>
  <c r="AA277" i="21"/>
  <c r="W265" i="21"/>
  <c r="X265" i="21"/>
  <c r="V265" i="21"/>
  <c r="P265" i="21"/>
  <c r="N265" i="21"/>
  <c r="O265" i="21"/>
  <c r="T265" i="21"/>
  <c r="AF265" i="21"/>
  <c r="AC265" i="21"/>
  <c r="L274" i="21"/>
  <c r="R274" i="21"/>
  <c r="AF274" i="21"/>
  <c r="L254" i="21"/>
  <c r="Q254" i="21"/>
  <c r="AG254" i="21"/>
  <c r="L275" i="21"/>
  <c r="Z275" i="21"/>
  <c r="AD275" i="21"/>
  <c r="L232" i="21"/>
  <c r="AF232" i="21"/>
  <c r="L216" i="21"/>
  <c r="AA216" i="21"/>
  <c r="AD242" i="21"/>
  <c r="AE242" i="21"/>
  <c r="S234" i="21"/>
  <c r="Y234" i="21"/>
  <c r="AC211" i="21"/>
  <c r="S203" i="21"/>
  <c r="AG203" i="21"/>
  <c r="AC179" i="21"/>
  <c r="T171" i="21"/>
  <c r="S171" i="21"/>
  <c r="AG171" i="21"/>
  <c r="S147" i="21"/>
  <c r="Z147" i="21"/>
  <c r="Q139" i="21"/>
  <c r="T139" i="21"/>
  <c r="AG139" i="21"/>
  <c r="AE115" i="21"/>
  <c r="R107" i="21"/>
  <c r="Q107" i="21"/>
  <c r="AD107" i="21"/>
  <c r="AE84" i="21"/>
  <c r="T76" i="21"/>
  <c r="S76" i="21"/>
  <c r="AD76" i="21"/>
  <c r="AE53" i="21"/>
  <c r="L45" i="21"/>
  <c r="T45" i="21"/>
  <c r="AD45" i="21"/>
  <c r="AE21" i="21"/>
  <c r="S13" i="21"/>
  <c r="R13" i="21"/>
  <c r="AD13" i="21"/>
  <c r="L553" i="21"/>
  <c r="AB553" i="21"/>
  <c r="L537" i="21"/>
  <c r="Y537" i="21"/>
  <c r="L521" i="21"/>
  <c r="AA521" i="21"/>
  <c r="L505" i="21"/>
  <c r="AC505" i="21"/>
  <c r="AB505" i="21"/>
  <c r="L490" i="21"/>
  <c r="Y490" i="21"/>
  <c r="L474" i="21"/>
  <c r="AE474" i="21"/>
  <c r="L458" i="21"/>
  <c r="Y458" i="21"/>
  <c r="L442" i="21"/>
  <c r="Z442" i="21"/>
  <c r="L427" i="21"/>
  <c r="AG427" i="21"/>
  <c r="L411" i="21"/>
  <c r="Y411" i="21"/>
  <c r="L395" i="21"/>
  <c r="T395" i="21"/>
  <c r="AA395" i="21"/>
  <c r="L380" i="21"/>
  <c r="T380" i="21"/>
  <c r="AF380" i="21"/>
  <c r="L364" i="21"/>
  <c r="AA364" i="21"/>
  <c r="AF364" i="21"/>
  <c r="L349" i="21"/>
  <c r="AA349" i="21"/>
  <c r="AG349" i="21"/>
  <c r="L333" i="21"/>
  <c r="Q333" i="21"/>
  <c r="AB333" i="21"/>
  <c r="L318" i="21"/>
  <c r="Q318" i="21"/>
  <c r="AG318" i="21"/>
  <c r="T221" i="21"/>
  <c r="R221" i="21"/>
  <c r="AE221" i="21"/>
  <c r="R166" i="21"/>
  <c r="T166" i="21"/>
  <c r="AG166" i="21"/>
  <c r="T134" i="21"/>
  <c r="R134" i="21"/>
  <c r="AG134" i="21"/>
  <c r="Q102" i="21"/>
  <c r="S102" i="21"/>
  <c r="Z102" i="21"/>
  <c r="AE95" i="21"/>
  <c r="R95" i="21"/>
  <c r="AD95" i="21"/>
  <c r="L71" i="21"/>
  <c r="Q71" i="21"/>
  <c r="Z71" i="21"/>
  <c r="T40" i="21"/>
  <c r="R40" i="21"/>
  <c r="AE40" i="21"/>
  <c r="R8" i="21"/>
  <c r="T8" i="21"/>
  <c r="AE8" i="21"/>
  <c r="R556" i="21"/>
  <c r="T556" i="21"/>
  <c r="AE556" i="21"/>
  <c r="AF556" i="21"/>
  <c r="L532" i="21"/>
  <c r="R532" i="21"/>
  <c r="AF532" i="21"/>
  <c r="L516" i="21"/>
  <c r="R516" i="21"/>
  <c r="AF516" i="21"/>
  <c r="AC516" i="21"/>
  <c r="L508" i="21"/>
  <c r="R508" i="21"/>
  <c r="AG508" i="21"/>
  <c r="T406" i="21"/>
  <c r="R406" i="21"/>
  <c r="AD406" i="21"/>
  <c r="AF406" i="21"/>
  <c r="S383" i="21"/>
  <c r="AD383" i="21"/>
  <c r="AE383" i="21"/>
  <c r="R375" i="21"/>
  <c r="AE375" i="21"/>
  <c r="R367" i="21"/>
  <c r="AF367" i="21"/>
  <c r="AD367" i="21"/>
  <c r="Q360" i="21"/>
  <c r="AA360" i="21"/>
  <c r="S344" i="21"/>
  <c r="AF344" i="21"/>
  <c r="AB344" i="21"/>
  <c r="S336" i="21"/>
  <c r="AE336" i="21"/>
  <c r="S328" i="21"/>
  <c r="AD328" i="21"/>
  <c r="AE328" i="21"/>
  <c r="S321" i="21"/>
  <c r="AE321" i="21"/>
  <c r="AC321" i="21"/>
  <c r="S313" i="21"/>
  <c r="AF313" i="21"/>
  <c r="AE313" i="21"/>
  <c r="Q297" i="21"/>
  <c r="Y297" i="21"/>
  <c r="R281" i="21"/>
  <c r="T281" i="21"/>
  <c r="Y281" i="21"/>
  <c r="AE281" i="21"/>
  <c r="L236" i="21"/>
  <c r="AA236" i="21"/>
  <c r="S181" i="21"/>
  <c r="R181" i="21"/>
  <c r="AD181" i="21"/>
  <c r="AG137" i="21"/>
  <c r="Z137" i="21"/>
  <c r="Q117" i="21"/>
  <c r="S117" i="21"/>
  <c r="AE117" i="21"/>
  <c r="L101" i="21"/>
  <c r="AB101" i="21"/>
  <c r="R70" i="21"/>
  <c r="Q70" i="21"/>
  <c r="AA70" i="21"/>
  <c r="L39" i="21"/>
  <c r="Z39" i="21"/>
  <c r="S23" i="21"/>
  <c r="R23" i="21"/>
  <c r="AA23" i="21"/>
  <c r="AE7" i="21"/>
  <c r="Z7" i="21"/>
  <c r="R547" i="21"/>
  <c r="AE547" i="21"/>
  <c r="R531" i="21"/>
  <c r="AC531" i="21"/>
  <c r="T507" i="21"/>
  <c r="Q507" i="21"/>
  <c r="AF507" i="21"/>
  <c r="S492" i="21"/>
  <c r="T492" i="21"/>
  <c r="AF492" i="21"/>
  <c r="R476" i="21"/>
  <c r="Z476" i="21"/>
  <c r="Q460" i="21"/>
  <c r="R460" i="21"/>
  <c r="AF460" i="21"/>
  <c r="Q444" i="21"/>
  <c r="R444" i="21"/>
  <c r="Z444" i="21"/>
  <c r="R225" i="21"/>
  <c r="S225" i="21"/>
  <c r="Y225" i="21"/>
  <c r="L220" i="21"/>
  <c r="AG220" i="21"/>
  <c r="T201" i="21"/>
  <c r="AD201" i="21"/>
  <c r="Y201" i="21"/>
  <c r="L141" i="21"/>
  <c r="Y141" i="21"/>
  <c r="R243" i="21"/>
  <c r="L243" i="21"/>
  <c r="AE243" i="21"/>
  <c r="Q219" i="21"/>
  <c r="AF219" i="21"/>
  <c r="T212" i="21"/>
  <c r="L212" i="21"/>
  <c r="AF212" i="21"/>
  <c r="Q188" i="21"/>
  <c r="AG188" i="21"/>
  <c r="R180" i="21"/>
  <c r="L180" i="21"/>
  <c r="AF180" i="21"/>
  <c r="AC156" i="21"/>
  <c r="Z156" i="21"/>
  <c r="S148" i="21"/>
  <c r="L148" i="21"/>
  <c r="AG148" i="21"/>
  <c r="AC124" i="21"/>
  <c r="Z124" i="21"/>
  <c r="T116" i="21"/>
  <c r="R116" i="21"/>
  <c r="AA116" i="21"/>
  <c r="L93" i="21"/>
  <c r="AF93" i="21"/>
  <c r="Q85" i="21"/>
  <c r="S85" i="21"/>
  <c r="AA85" i="21"/>
  <c r="L61" i="21"/>
  <c r="Z61" i="21"/>
  <c r="S54" i="21"/>
  <c r="Q54" i="21"/>
  <c r="AE54" i="21"/>
  <c r="L30" i="21"/>
  <c r="Z30" i="21"/>
  <c r="R22" i="21"/>
  <c r="T22" i="21"/>
  <c r="AE22" i="21"/>
  <c r="Y554" i="21"/>
  <c r="AC554" i="21"/>
  <c r="Z554" i="21"/>
  <c r="AA546" i="21"/>
  <c r="AD546" i="21"/>
  <c r="Y546" i="21"/>
  <c r="AC538" i="21"/>
  <c r="AD538" i="21"/>
  <c r="Y522" i="21"/>
  <c r="AC522" i="21"/>
  <c r="Z522" i="21"/>
  <c r="AC514" i="21"/>
  <c r="Z514" i="21"/>
  <c r="AF506" i="21"/>
  <c r="AD506" i="21"/>
  <c r="AC491" i="21"/>
  <c r="S491" i="21"/>
  <c r="AA491" i="21"/>
  <c r="AB483" i="21"/>
  <c r="AE483" i="21"/>
  <c r="Y483" i="21"/>
  <c r="Y475" i="21"/>
  <c r="AC475" i="21"/>
  <c r="Z475" i="21"/>
  <c r="AA459" i="21"/>
  <c r="AD459" i="21"/>
  <c r="Y459" i="21"/>
  <c r="AG451" i="21"/>
  <c r="AB451" i="21"/>
  <c r="Z451" i="21"/>
  <c r="Z443" i="21"/>
  <c r="AC443" i="21"/>
  <c r="AA443" i="21"/>
  <c r="Y428" i="21"/>
  <c r="AC428" i="21"/>
  <c r="AA428" i="21"/>
  <c r="AA420" i="21"/>
  <c r="AG420" i="21"/>
  <c r="AB412" i="21"/>
  <c r="AF412" i="21"/>
  <c r="R396" i="21"/>
  <c r="AB396" i="21"/>
  <c r="AD396" i="21"/>
  <c r="Y396" i="21"/>
  <c r="S389" i="21"/>
  <c r="AD389" i="21"/>
  <c r="AG389" i="21"/>
  <c r="AB389" i="21"/>
  <c r="S381" i="21"/>
  <c r="AG381" i="21"/>
  <c r="AB381" i="21"/>
  <c r="Z381" i="21"/>
  <c r="R365" i="21"/>
  <c r="Z365" i="21"/>
  <c r="AF365" i="21"/>
  <c r="Y365" i="21"/>
  <c r="R358" i="21"/>
  <c r="AD358" i="21"/>
  <c r="AC358" i="21"/>
  <c r="AB358" i="21"/>
  <c r="L350" i="21"/>
  <c r="R350" i="21"/>
  <c r="AD350" i="21"/>
  <c r="AB350" i="21"/>
  <c r="L334" i="21"/>
  <c r="AB334" i="21"/>
  <c r="AD334" i="21"/>
  <c r="L326" i="21"/>
  <c r="AF326" i="21"/>
  <c r="AB326" i="21"/>
  <c r="Z326" i="21"/>
  <c r="L319" i="21"/>
  <c r="AG319" i="21"/>
  <c r="AC319" i="21"/>
  <c r="AA319" i="21"/>
  <c r="L303" i="21"/>
  <c r="Y303" i="21"/>
  <c r="AC303" i="21"/>
  <c r="AA303" i="21"/>
  <c r="T283" i="21"/>
  <c r="AD283" i="21"/>
  <c r="AA283" i="21"/>
  <c r="L253" i="21"/>
  <c r="T253" i="21"/>
  <c r="AC253" i="21"/>
  <c r="Z417" i="21"/>
  <c r="AA409" i="21"/>
  <c r="O6" i="21"/>
  <c r="W6" i="21"/>
  <c r="P6" i="21"/>
  <c r="N6" i="21"/>
  <c r="X6" i="21"/>
  <c r="L6" i="21"/>
  <c r="AF6" i="21"/>
  <c r="AC6" i="21"/>
  <c r="AD6" i="21"/>
  <c r="AE6" i="21"/>
  <c r="AA6" i="21"/>
  <c r="AB6" i="21"/>
  <c r="Z6" i="21"/>
  <c r="Q6" i="21"/>
  <c r="Y6" i="21"/>
  <c r="S6" i="21"/>
  <c r="T6" i="21"/>
  <c r="AG6" i="21"/>
  <c r="R6" i="21"/>
  <c r="V270" i="21" l="1"/>
  <c r="O270" i="21"/>
  <c r="O19" i="21"/>
  <c r="N270" i="21"/>
  <c r="W270" i="21"/>
  <c r="V253" i="21"/>
  <c r="P331" i="21"/>
  <c r="P417" i="21"/>
  <c r="N253" i="21"/>
  <c r="N296" i="21"/>
  <c r="N429" i="21"/>
  <c r="O454" i="21"/>
  <c r="W172" i="21"/>
  <c r="V454" i="21"/>
  <c r="N178" i="21"/>
  <c r="P118" i="21"/>
  <c r="W118" i="21"/>
  <c r="O187" i="21"/>
  <c r="V429" i="21"/>
  <c r="H566" i="21"/>
  <c r="D7" i="21"/>
  <c r="V7" i="21" s="1"/>
  <c r="O118" i="21"/>
  <c r="W251" i="21"/>
  <c r="O88" i="21"/>
  <c r="N328" i="21"/>
  <c r="N367" i="21"/>
  <c r="O417" i="21"/>
  <c r="W381" i="21"/>
  <c r="O282" i="21"/>
  <c r="W326" i="21"/>
  <c r="X546" i="21"/>
  <c r="P321" i="21"/>
  <c r="V328" i="21"/>
  <c r="X328" i="21" s="1"/>
  <c r="W417" i="21"/>
  <c r="X417" i="21" s="1"/>
  <c r="W331" i="21"/>
  <c r="X331" i="21" s="1"/>
  <c r="O350" i="21"/>
  <c r="V296" i="21"/>
  <c r="X296" i="21" s="1"/>
  <c r="O60" i="21"/>
  <c r="P17" i="21"/>
  <c r="V17" i="21"/>
  <c r="N372" i="21"/>
  <c r="N172" i="21"/>
  <c r="V118" i="21"/>
  <c r="W429" i="21"/>
  <c r="X88" i="21"/>
  <c r="W516" i="21"/>
  <c r="P296" i="21"/>
  <c r="W17" i="21"/>
  <c r="O358" i="21"/>
  <c r="V546" i="21"/>
  <c r="W321" i="21"/>
  <c r="O383" i="21"/>
  <c r="N417" i="21"/>
  <c r="V350" i="21"/>
  <c r="P406" i="21"/>
  <c r="N425" i="21"/>
  <c r="O296" i="21"/>
  <c r="W60" i="21"/>
  <c r="V372" i="21"/>
  <c r="O172" i="21"/>
  <c r="N118" i="21"/>
  <c r="N251" i="21"/>
  <c r="V88" i="21"/>
  <c r="P69" i="21"/>
  <c r="P459" i="21"/>
  <c r="X470" i="21"/>
  <c r="N183" i="21"/>
  <c r="P320" i="21"/>
  <c r="O36" i="21"/>
  <c r="W183" i="21"/>
  <c r="X183" i="21" s="1"/>
  <c r="W320" i="21"/>
  <c r="X320" i="21" s="1"/>
  <c r="V36" i="21"/>
  <c r="X36" i="21" s="1"/>
  <c r="V12" i="21"/>
  <c r="N36" i="21"/>
  <c r="O551" i="21"/>
  <c r="O12" i="21"/>
  <c r="V69" i="21"/>
  <c r="X69" i="21" s="1"/>
  <c r="P36" i="21"/>
  <c r="O183" i="21"/>
  <c r="X12" i="21"/>
  <c r="N320" i="21"/>
  <c r="N303" i="21"/>
  <c r="O365" i="21"/>
  <c r="P365" i="21" s="1"/>
  <c r="N396" i="21"/>
  <c r="V396" i="21"/>
  <c r="X396" i="21" s="1"/>
  <c r="N522" i="21"/>
  <c r="V522" i="21"/>
  <c r="X522" i="21" s="1"/>
  <c r="O443" i="21"/>
  <c r="W313" i="21"/>
  <c r="X313" i="21" s="1"/>
  <c r="P246" i="21"/>
  <c r="X370" i="21"/>
  <c r="N504" i="21"/>
  <c r="V187" i="21"/>
  <c r="T7" i="21"/>
  <c r="T566" i="21" s="1"/>
  <c r="AC7" i="21"/>
  <c r="AC566" i="21" s="1"/>
  <c r="O357" i="21"/>
  <c r="P258" i="21"/>
  <c r="V504" i="21"/>
  <c r="N187" i="21"/>
  <c r="W187" i="21"/>
  <c r="AA7" i="21"/>
  <c r="P303" i="21"/>
  <c r="W357" i="21"/>
  <c r="X357" i="21" s="1"/>
  <c r="O361" i="21"/>
  <c r="AF7" i="21"/>
  <c r="AF566" i="21" s="1"/>
  <c r="AE566" i="21"/>
  <c r="AG566" i="21"/>
  <c r="Y566" i="21"/>
  <c r="S566" i="21"/>
  <c r="AD566" i="21"/>
  <c r="AA566" i="21"/>
  <c r="L566" i="21"/>
  <c r="R566" i="21"/>
  <c r="Z566" i="21"/>
  <c r="AB566" i="21"/>
  <c r="Q566" i="21"/>
  <c r="O253" i="21"/>
  <c r="W63" i="21"/>
  <c r="X63" i="21" s="1"/>
  <c r="O372" i="21"/>
  <c r="O433" i="21"/>
  <c r="P488" i="21"/>
  <c r="P58" i="21"/>
  <c r="N433" i="21"/>
  <c r="W488" i="21"/>
  <c r="X488" i="21" s="1"/>
  <c r="W58" i="21"/>
  <c r="O302" i="21"/>
  <c r="W383" i="21"/>
  <c r="X383" i="21" s="1"/>
  <c r="N331" i="21"/>
  <c r="O381" i="21"/>
  <c r="W498" i="21"/>
  <c r="O63" i="21"/>
  <c r="O178" i="21"/>
  <c r="W19" i="21"/>
  <c r="X19" i="21" s="1"/>
  <c r="V433" i="21"/>
  <c r="W504" i="21"/>
  <c r="P183" i="21"/>
  <c r="N12" i="21"/>
  <c r="W12" i="21"/>
  <c r="O69" i="21"/>
  <c r="O320" i="21"/>
  <c r="N69" i="21"/>
  <c r="O448" i="21"/>
  <c r="P502" i="21"/>
  <c r="N222" i="21"/>
  <c r="V448" i="21"/>
  <c r="X448" i="21" s="1"/>
  <c r="W502" i="21"/>
  <c r="X502" i="21" s="1"/>
  <c r="W222" i="21"/>
  <c r="X222" i="21" s="1"/>
  <c r="X302" i="21"/>
  <c r="N483" i="21"/>
  <c r="P483" i="21" s="1"/>
  <c r="V483" i="21"/>
  <c r="W546" i="21"/>
  <c r="N321" i="21"/>
  <c r="V321" i="21"/>
  <c r="W344" i="21"/>
  <c r="X344" i="21" s="1"/>
  <c r="N383" i="21"/>
  <c r="V556" i="21"/>
  <c r="X556" i="21" s="1"/>
  <c r="N428" i="21"/>
  <c r="V428" i="21"/>
  <c r="X428" i="21" s="1"/>
  <c r="O554" i="21"/>
  <c r="V554" i="21"/>
  <c r="N281" i="21"/>
  <c r="P253" i="21"/>
  <c r="O331" i="21"/>
  <c r="N350" i="21"/>
  <c r="N381" i="21"/>
  <c r="V381" i="21"/>
  <c r="V443" i="21"/>
  <c r="V498" i="21"/>
  <c r="O425" i="21"/>
  <c r="P269" i="21"/>
  <c r="N60" i="21"/>
  <c r="P63" i="21"/>
  <c r="N487" i="21"/>
  <c r="V487" i="21"/>
  <c r="X487" i="21" s="1"/>
  <c r="P178" i="21"/>
  <c r="W178" i="21"/>
  <c r="X178" i="21" s="1"/>
  <c r="N357" i="21"/>
  <c r="P372" i="21"/>
  <c r="X372" i="21"/>
  <c r="P172" i="21"/>
  <c r="P19" i="21"/>
  <c r="O429" i="21"/>
  <c r="X251" i="21"/>
  <c r="W433" i="21"/>
  <c r="N448" i="21"/>
  <c r="O488" i="21"/>
  <c r="P454" i="21"/>
  <c r="O502" i="21"/>
  <c r="N58" i="21"/>
  <c r="V58" i="21"/>
  <c r="P88" i="21"/>
  <c r="W88" i="21"/>
  <c r="P222" i="21"/>
  <c r="N302" i="21"/>
  <c r="P302" i="21" s="1"/>
  <c r="P383" i="21"/>
  <c r="P443" i="21"/>
  <c r="N269" i="21"/>
  <c r="P357" i="21"/>
  <c r="N19" i="21"/>
  <c r="O251" i="21"/>
  <c r="P448" i="21"/>
  <c r="N454" i="21"/>
  <c r="N502" i="21"/>
  <c r="P326" i="21"/>
  <c r="V326" i="21"/>
  <c r="V358" i="21"/>
  <c r="V389" i="21"/>
  <c r="X389" i="21" s="1"/>
  <c r="N459" i="21"/>
  <c r="P328" i="21"/>
  <c r="W367" i="21"/>
  <c r="P516" i="21"/>
  <c r="V516" i="21"/>
  <c r="N319" i="21"/>
  <c r="O475" i="21"/>
  <c r="O406" i="21"/>
  <c r="V400" i="21"/>
  <c r="O246" i="21"/>
  <c r="V165" i="21"/>
  <c r="V370" i="21"/>
  <c r="W258" i="21"/>
  <c r="N551" i="21"/>
  <c r="N361" i="21"/>
  <c r="N470" i="21"/>
  <c r="W470" i="21"/>
  <c r="X132" i="21"/>
  <c r="P257" i="21"/>
  <c r="O326" i="21"/>
  <c r="W358" i="21"/>
  <c r="X367" i="21"/>
  <c r="W319" i="21"/>
  <c r="X319" i="21" s="1"/>
  <c r="N475" i="21"/>
  <c r="N406" i="21"/>
  <c r="N400" i="21"/>
  <c r="W400" i="21"/>
  <c r="V246" i="21"/>
  <c r="X246" i="21" s="1"/>
  <c r="X165" i="21"/>
  <c r="O370" i="21"/>
  <c r="P370" i="21" s="1"/>
  <c r="W370" i="21"/>
  <c r="O258" i="21"/>
  <c r="V258" i="21"/>
  <c r="W551" i="21"/>
  <c r="X551" i="21" s="1"/>
  <c r="W361" i="21"/>
  <c r="X361" i="21" s="1"/>
  <c r="O470" i="21"/>
  <c r="N132" i="21"/>
  <c r="P132" i="21" s="1"/>
  <c r="W132" i="21"/>
  <c r="N358" i="21"/>
  <c r="P389" i="21"/>
  <c r="W459" i="21"/>
  <c r="X459" i="21" s="1"/>
  <c r="O328" i="21"/>
  <c r="O516" i="21"/>
  <c r="N389" i="21"/>
  <c r="O459" i="21"/>
  <c r="O367" i="21"/>
  <c r="P319" i="21"/>
  <c r="N246" i="21"/>
  <c r="N165" i="21"/>
  <c r="P165" i="21" s="1"/>
  <c r="P551" i="21"/>
  <c r="P361" i="21"/>
  <c r="X323" i="21"/>
  <c r="X70" i="21"/>
  <c r="X10" i="21"/>
  <c r="X48" i="21"/>
  <c r="P546" i="21"/>
  <c r="X424" i="21"/>
  <c r="X359" i="21"/>
  <c r="X391" i="21"/>
  <c r="X447" i="21"/>
  <c r="X269" i="21"/>
  <c r="X303" i="21"/>
  <c r="X517" i="21"/>
  <c r="X362" i="21"/>
  <c r="X531" i="21"/>
  <c r="X39" i="21"/>
  <c r="X125" i="21"/>
  <c r="X109" i="21"/>
  <c r="P268" i="21"/>
  <c r="X310" i="21"/>
  <c r="X338" i="21"/>
  <c r="X186" i="21"/>
  <c r="X416" i="21"/>
  <c r="X397" i="21"/>
  <c r="X172" i="21"/>
  <c r="P390" i="21"/>
  <c r="X435" i="21"/>
  <c r="X298" i="21"/>
  <c r="X354" i="21"/>
  <c r="X440" i="21"/>
  <c r="X279" i="21"/>
  <c r="X270" i="21"/>
  <c r="X475" i="21"/>
  <c r="X444" i="21"/>
  <c r="X476" i="21"/>
  <c r="P369" i="21"/>
  <c r="X195" i="21"/>
  <c r="X124" i="21"/>
  <c r="X62" i="21"/>
  <c r="W196" i="21"/>
  <c r="X196" i="21"/>
  <c r="V196" i="21"/>
  <c r="P196" i="21"/>
  <c r="O196" i="21"/>
  <c r="N196" i="21"/>
  <c r="X37" i="21"/>
  <c r="V37" i="21"/>
  <c r="W37" i="21"/>
  <c r="O37" i="21"/>
  <c r="N37" i="21"/>
  <c r="V380" i="21"/>
  <c r="W380" i="21"/>
  <c r="O380" i="21"/>
  <c r="P380" i="21"/>
  <c r="N380" i="21"/>
  <c r="X216" i="21"/>
  <c r="W216" i="21"/>
  <c r="V216" i="21"/>
  <c r="O216" i="21"/>
  <c r="N216" i="21"/>
  <c r="W232" i="21"/>
  <c r="O232" i="21"/>
  <c r="P232" i="21"/>
  <c r="V232" i="21"/>
  <c r="N232" i="21"/>
  <c r="V218" i="21"/>
  <c r="W218" i="21"/>
  <c r="O218" i="21"/>
  <c r="P218" i="21"/>
  <c r="N218" i="21"/>
  <c r="V225" i="21"/>
  <c r="W225" i="21"/>
  <c r="O225" i="21"/>
  <c r="P225" i="21"/>
  <c r="N225" i="21"/>
  <c r="V243" i="21"/>
  <c r="W243" i="21"/>
  <c r="O243" i="21"/>
  <c r="P243" i="21"/>
  <c r="N243" i="21"/>
  <c r="X53" i="21"/>
  <c r="V53" i="21"/>
  <c r="W53" i="21"/>
  <c r="P53" i="21"/>
  <c r="O53" i="21"/>
  <c r="N53" i="21"/>
  <c r="X43" i="21"/>
  <c r="V43" i="21"/>
  <c r="W43" i="21"/>
  <c r="N43" i="21"/>
  <c r="P43" i="21"/>
  <c r="O43" i="21"/>
  <c r="X45" i="21"/>
  <c r="V45" i="21"/>
  <c r="O45" i="21"/>
  <c r="P45" i="21"/>
  <c r="N45" i="21"/>
  <c r="W45" i="21"/>
  <c r="W147" i="21"/>
  <c r="X147" i="21"/>
  <c r="V147" i="21"/>
  <c r="P147" i="21"/>
  <c r="O147" i="21"/>
  <c r="N147" i="21"/>
  <c r="W65" i="21"/>
  <c r="V65" i="21"/>
  <c r="O65" i="21"/>
  <c r="P65" i="21"/>
  <c r="N65" i="21"/>
  <c r="W57" i="21"/>
  <c r="V57" i="21"/>
  <c r="N57" i="21"/>
  <c r="O57" i="21"/>
  <c r="P57" i="21"/>
  <c r="V89" i="21"/>
  <c r="W89" i="21"/>
  <c r="X89" i="21"/>
  <c r="O89" i="21"/>
  <c r="P89" i="21"/>
  <c r="N89" i="21"/>
  <c r="W168" i="21"/>
  <c r="X168" i="21"/>
  <c r="V168" i="21"/>
  <c r="N168" i="21"/>
  <c r="O168" i="21"/>
  <c r="W184" i="21"/>
  <c r="V184" i="21"/>
  <c r="P184" i="21"/>
  <c r="O184" i="21"/>
  <c r="N184" i="21"/>
  <c r="V9" i="21"/>
  <c r="W9" i="21"/>
  <c r="N9" i="21"/>
  <c r="P9" i="21"/>
  <c r="O9" i="21"/>
  <c r="W198" i="21"/>
  <c r="V198" i="21"/>
  <c r="N198" i="21"/>
  <c r="O198" i="21"/>
  <c r="P198" i="21"/>
  <c r="V405" i="21"/>
  <c r="W405" i="21"/>
  <c r="N405" i="21"/>
  <c r="P405" i="21"/>
  <c r="O405" i="21"/>
  <c r="V261" i="21"/>
  <c r="W261" i="21"/>
  <c r="O261" i="21"/>
  <c r="P261" i="21"/>
  <c r="N261" i="21"/>
  <c r="W539" i="21"/>
  <c r="V539" i="21"/>
  <c r="N539" i="21"/>
  <c r="P539" i="21"/>
  <c r="O539" i="21"/>
  <c r="V398" i="21"/>
  <c r="W398" i="21"/>
  <c r="N398" i="21"/>
  <c r="O398" i="21"/>
  <c r="P398" i="21"/>
  <c r="X419" i="21"/>
  <c r="V419" i="21"/>
  <c r="W419" i="21"/>
  <c r="N419" i="21"/>
  <c r="O419" i="21"/>
  <c r="W545" i="21"/>
  <c r="V545" i="21"/>
  <c r="O545" i="21"/>
  <c r="P545" i="21"/>
  <c r="N545" i="21"/>
  <c r="W493" i="21"/>
  <c r="V493" i="21"/>
  <c r="N493" i="21"/>
  <c r="P493" i="21"/>
  <c r="O493" i="21"/>
  <c r="V388" i="21"/>
  <c r="W388" i="21"/>
  <c r="O388" i="21"/>
  <c r="P388" i="21"/>
  <c r="N388" i="21"/>
  <c r="V112" i="21"/>
  <c r="W112" i="21"/>
  <c r="N112" i="21"/>
  <c r="O112" i="21"/>
  <c r="P112" i="21"/>
  <c r="V482" i="21"/>
  <c r="W482" i="21"/>
  <c r="N482" i="21"/>
  <c r="O482" i="21"/>
  <c r="P482" i="21"/>
  <c r="W379" i="21"/>
  <c r="V379" i="21"/>
  <c r="N379" i="21"/>
  <c r="O379" i="21"/>
  <c r="P379" i="21"/>
  <c r="V402" i="21"/>
  <c r="W402" i="21"/>
  <c r="N402" i="21"/>
  <c r="O402" i="21"/>
  <c r="P402" i="21"/>
  <c r="W346" i="21"/>
  <c r="V346" i="21"/>
  <c r="X346" i="21"/>
  <c r="N346" i="21"/>
  <c r="O346" i="21"/>
  <c r="W480" i="21"/>
  <c r="V480" i="21"/>
  <c r="P480" i="21"/>
  <c r="O480" i="21"/>
  <c r="N480" i="21"/>
  <c r="V527" i="21"/>
  <c r="W527" i="21"/>
  <c r="N527" i="21"/>
  <c r="P527" i="21"/>
  <c r="O527" i="21"/>
  <c r="V449" i="21"/>
  <c r="W449" i="21"/>
  <c r="O449" i="21"/>
  <c r="P449" i="21"/>
  <c r="N449" i="21"/>
  <c r="V322" i="21"/>
  <c r="W322" i="21"/>
  <c r="P322" i="21"/>
  <c r="O322" i="21"/>
  <c r="N322" i="21"/>
  <c r="V368" i="21"/>
  <c r="O368" i="21"/>
  <c r="W368" i="21"/>
  <c r="P368" i="21"/>
  <c r="N368" i="21"/>
  <c r="X431" i="21"/>
  <c r="W431" i="21"/>
  <c r="V431" i="21"/>
  <c r="O431" i="21"/>
  <c r="P431" i="21"/>
  <c r="N431" i="21"/>
  <c r="W478" i="21"/>
  <c r="X478" i="21"/>
  <c r="V478" i="21"/>
  <c r="N478" i="21"/>
  <c r="O478" i="21"/>
  <c r="V541" i="21"/>
  <c r="W541" i="21"/>
  <c r="O541" i="21"/>
  <c r="P541" i="21"/>
  <c r="N541" i="21"/>
  <c r="W144" i="21"/>
  <c r="X144" i="21"/>
  <c r="V144" i="21"/>
  <c r="O144" i="21"/>
  <c r="N144" i="21"/>
  <c r="V548" i="21"/>
  <c r="W548" i="21"/>
  <c r="X548" i="21"/>
  <c r="N548" i="21"/>
  <c r="O548" i="21"/>
  <c r="V542" i="21"/>
  <c r="W542" i="21"/>
  <c r="P542" i="21"/>
  <c r="O542" i="21"/>
  <c r="N542" i="21"/>
  <c r="W146" i="21"/>
  <c r="X146" i="21"/>
  <c r="V146" i="21"/>
  <c r="O146" i="21"/>
  <c r="P146" i="21"/>
  <c r="N146" i="21"/>
  <c r="V301" i="21"/>
  <c r="X301" i="21"/>
  <c r="W301" i="21"/>
  <c r="N301" i="21"/>
  <c r="O301" i="21"/>
  <c r="W544" i="21"/>
  <c r="V544" i="21"/>
  <c r="N544" i="21"/>
  <c r="O544" i="21"/>
  <c r="P544" i="21"/>
  <c r="X560" i="21"/>
  <c r="W560" i="21"/>
  <c r="V560" i="21"/>
  <c r="P560" i="21"/>
  <c r="O560" i="21"/>
  <c r="N560" i="21"/>
  <c r="V235" i="21"/>
  <c r="W235" i="21"/>
  <c r="N235" i="21"/>
  <c r="O235" i="21"/>
  <c r="P235" i="21"/>
  <c r="X215" i="21"/>
  <c r="W215" i="21"/>
  <c r="N215" i="21"/>
  <c r="V215" i="21"/>
  <c r="O215" i="21"/>
  <c r="W38" i="21"/>
  <c r="V38" i="21"/>
  <c r="P38" i="21"/>
  <c r="O38" i="21"/>
  <c r="N38" i="21"/>
  <c r="V68" i="21"/>
  <c r="W68" i="21"/>
  <c r="N68" i="21"/>
  <c r="O68" i="21"/>
  <c r="P68" i="21"/>
  <c r="W32" i="21"/>
  <c r="V32" i="21"/>
  <c r="N32" i="21"/>
  <c r="O32" i="21"/>
  <c r="P32" i="21"/>
  <c r="W122" i="21"/>
  <c r="X122" i="21"/>
  <c r="V122" i="21"/>
  <c r="P122" i="21"/>
  <c r="O122" i="21"/>
  <c r="N122" i="21"/>
  <c r="W163" i="21"/>
  <c r="X163" i="21"/>
  <c r="V163" i="21"/>
  <c r="O163" i="21"/>
  <c r="N163" i="21"/>
  <c r="W160" i="21"/>
  <c r="X160" i="21"/>
  <c r="V160" i="21"/>
  <c r="N160" i="21"/>
  <c r="P160" i="21"/>
  <c r="O160" i="21"/>
  <c r="W202" i="21"/>
  <c r="V202" i="21"/>
  <c r="O202" i="21"/>
  <c r="P202" i="21"/>
  <c r="N202" i="21"/>
  <c r="X90" i="21"/>
  <c r="V90" i="21"/>
  <c r="W90" i="21"/>
  <c r="P90" i="21"/>
  <c r="O90" i="21"/>
  <c r="N90" i="21"/>
  <c r="W185" i="21"/>
  <c r="V185" i="21"/>
  <c r="N185" i="21"/>
  <c r="P185" i="21"/>
  <c r="O185" i="21"/>
  <c r="W189" i="21"/>
  <c r="V189" i="21"/>
  <c r="X189" i="21"/>
  <c r="N189" i="21"/>
  <c r="P189" i="21"/>
  <c r="O189" i="21"/>
  <c r="W521" i="21"/>
  <c r="V521" i="21"/>
  <c r="O521" i="21"/>
  <c r="P521" i="21"/>
  <c r="N521" i="21"/>
  <c r="V234" i="21"/>
  <c r="W234" i="21"/>
  <c r="N234" i="21"/>
  <c r="X234" i="21"/>
  <c r="O234" i="21"/>
  <c r="V230" i="21"/>
  <c r="W230" i="21"/>
  <c r="N230" i="21"/>
  <c r="P230" i="21"/>
  <c r="O230" i="21"/>
  <c r="V240" i="21"/>
  <c r="W240" i="21"/>
  <c r="P240" i="21"/>
  <c r="N240" i="21"/>
  <c r="O240" i="21"/>
  <c r="W206" i="21"/>
  <c r="V206" i="21"/>
  <c r="O206" i="21"/>
  <c r="X206" i="21"/>
  <c r="N206" i="21"/>
  <c r="W241" i="21"/>
  <c r="X241" i="21"/>
  <c r="V241" i="21"/>
  <c r="N241" i="21"/>
  <c r="O241" i="21"/>
  <c r="V233" i="21"/>
  <c r="W233" i="21"/>
  <c r="P233" i="21"/>
  <c r="N233" i="21"/>
  <c r="O233" i="21"/>
  <c r="X61" i="21"/>
  <c r="W61" i="21"/>
  <c r="V61" i="21"/>
  <c r="O61" i="21"/>
  <c r="P61" i="21"/>
  <c r="N61" i="21"/>
  <c r="V11" i="21"/>
  <c r="W11" i="21"/>
  <c r="O11" i="21"/>
  <c r="P11" i="21"/>
  <c r="N11" i="21"/>
  <c r="W20" i="21"/>
  <c r="V20" i="21"/>
  <c r="N20" i="21"/>
  <c r="P20" i="21"/>
  <c r="O20" i="21"/>
  <c r="W145" i="21"/>
  <c r="X145" i="21"/>
  <c r="V145" i="21"/>
  <c r="N145" i="21"/>
  <c r="O145" i="21"/>
  <c r="P145" i="21"/>
  <c r="W181" i="21"/>
  <c r="V181" i="21"/>
  <c r="N181" i="21"/>
  <c r="P181" i="21"/>
  <c r="O181" i="21"/>
  <c r="W167" i="21"/>
  <c r="X167" i="21"/>
  <c r="V167" i="21"/>
  <c r="N167" i="21"/>
  <c r="P167" i="21"/>
  <c r="O167" i="21"/>
  <c r="W67" i="21"/>
  <c r="V67" i="21"/>
  <c r="N67" i="21"/>
  <c r="P67" i="21"/>
  <c r="O67" i="21"/>
  <c r="W140" i="21"/>
  <c r="V140" i="21"/>
  <c r="P140" i="21"/>
  <c r="O140" i="21"/>
  <c r="N140" i="21"/>
  <c r="W170" i="21"/>
  <c r="V170" i="21"/>
  <c r="N170" i="21"/>
  <c r="P170" i="21"/>
  <c r="O170" i="21"/>
  <c r="W152" i="21"/>
  <c r="V152" i="21"/>
  <c r="N152" i="21"/>
  <c r="P152" i="21"/>
  <c r="O152" i="21"/>
  <c r="V318" i="21"/>
  <c r="W318" i="21"/>
  <c r="P318" i="21"/>
  <c r="N318" i="21"/>
  <c r="O318" i="21"/>
  <c r="V411" i="21"/>
  <c r="W411" i="21"/>
  <c r="P411" i="21"/>
  <c r="O411" i="21"/>
  <c r="N411" i="21"/>
  <c r="W208" i="21"/>
  <c r="X208" i="21"/>
  <c r="V208" i="21"/>
  <c r="N208" i="21"/>
  <c r="O208" i="21"/>
  <c r="P208" i="21"/>
  <c r="W209" i="21"/>
  <c r="V209" i="21"/>
  <c r="O209" i="21"/>
  <c r="P209" i="21"/>
  <c r="N209" i="21"/>
  <c r="V239" i="21"/>
  <c r="O239" i="21"/>
  <c r="W239" i="21"/>
  <c r="P239" i="21"/>
  <c r="N239" i="21"/>
  <c r="V229" i="21"/>
  <c r="P229" i="21"/>
  <c r="W229" i="21"/>
  <c r="O229" i="21"/>
  <c r="N229" i="21"/>
  <c r="V224" i="21"/>
  <c r="W224" i="21"/>
  <c r="X224" i="21"/>
  <c r="N224" i="21"/>
  <c r="O224" i="21"/>
  <c r="V244" i="21"/>
  <c r="W244" i="21"/>
  <c r="P244" i="21"/>
  <c r="O244" i="21"/>
  <c r="N244" i="21"/>
  <c r="V219" i="21"/>
  <c r="W219" i="21"/>
  <c r="X219" i="21"/>
  <c r="P219" i="21"/>
  <c r="N219" i="21"/>
  <c r="O219" i="21"/>
  <c r="W231" i="21"/>
  <c r="V231" i="21"/>
  <c r="N231" i="21"/>
  <c r="O231" i="21"/>
  <c r="P231" i="21"/>
  <c r="V228" i="21"/>
  <c r="W228" i="21"/>
  <c r="O228" i="21"/>
  <c r="P228" i="21"/>
  <c r="N228" i="21"/>
  <c r="W30" i="21"/>
  <c r="V30" i="21"/>
  <c r="P30" i="21"/>
  <c r="O30" i="21"/>
  <c r="N30" i="21"/>
  <c r="V29" i="21"/>
  <c r="O29" i="21"/>
  <c r="P29" i="21"/>
  <c r="W29" i="21"/>
  <c r="N29" i="21"/>
  <c r="W174" i="21"/>
  <c r="X174" i="21"/>
  <c r="V174" i="21"/>
  <c r="N174" i="21"/>
  <c r="O174" i="21"/>
  <c r="P174" i="21"/>
  <c r="X49" i="21"/>
  <c r="V49" i="21"/>
  <c r="W49" i="21"/>
  <c r="P49" i="21"/>
  <c r="O49" i="21"/>
  <c r="N49" i="21"/>
  <c r="W141" i="21"/>
  <c r="X141" i="21"/>
  <c r="V141" i="21"/>
  <c r="N141" i="21"/>
  <c r="P141" i="21"/>
  <c r="O141" i="21"/>
  <c r="W194" i="21"/>
  <c r="V194" i="21"/>
  <c r="N194" i="21"/>
  <c r="O194" i="21"/>
  <c r="P194" i="21"/>
  <c r="V81" i="21"/>
  <c r="W81" i="21"/>
  <c r="O81" i="21"/>
  <c r="P81" i="21"/>
  <c r="N81" i="21"/>
  <c r="V25" i="21"/>
  <c r="W25" i="21"/>
  <c r="O25" i="21"/>
  <c r="P25" i="21"/>
  <c r="N25" i="21"/>
  <c r="W188" i="21"/>
  <c r="V188" i="21"/>
  <c r="P188" i="21"/>
  <c r="O188" i="21"/>
  <c r="N188" i="21"/>
  <c r="V73" i="21"/>
  <c r="W73" i="21"/>
  <c r="X73" i="21"/>
  <c r="O73" i="21"/>
  <c r="P73" i="21"/>
  <c r="N73" i="21"/>
  <c r="W203" i="21"/>
  <c r="V203" i="21"/>
  <c r="X203" i="21"/>
  <c r="O203" i="21"/>
  <c r="N203" i="21"/>
  <c r="W193" i="21"/>
  <c r="V193" i="21"/>
  <c r="N193" i="21"/>
  <c r="P193" i="21"/>
  <c r="O193" i="21"/>
  <c r="X46" i="21"/>
  <c r="W46" i="21"/>
  <c r="V46" i="21"/>
  <c r="P46" i="21"/>
  <c r="O46" i="21"/>
  <c r="N46" i="21"/>
  <c r="W153" i="21"/>
  <c r="X153" i="21"/>
  <c r="V153" i="21"/>
  <c r="N153" i="21"/>
  <c r="O153" i="21"/>
  <c r="P153" i="21"/>
  <c r="X74" i="21"/>
  <c r="V74" i="21"/>
  <c r="W74" i="21"/>
  <c r="P74" i="21"/>
  <c r="O74" i="21"/>
  <c r="N74" i="21"/>
  <c r="W190" i="21"/>
  <c r="V190" i="21"/>
  <c r="N190" i="21"/>
  <c r="O190" i="21"/>
  <c r="P190" i="21"/>
  <c r="W95" i="21"/>
  <c r="X95" i="21"/>
  <c r="V95" i="21"/>
  <c r="N95" i="21"/>
  <c r="O95" i="21"/>
  <c r="P95" i="21"/>
  <c r="W213" i="21"/>
  <c r="V213" i="21"/>
  <c r="O213" i="21"/>
  <c r="P213" i="21"/>
  <c r="N213" i="21"/>
  <c r="X15" i="21"/>
  <c r="V15" i="21"/>
  <c r="W15" i="21"/>
  <c r="O15" i="21"/>
  <c r="N15" i="21"/>
  <c r="V13" i="21"/>
  <c r="W13" i="21"/>
  <c r="N13" i="21"/>
  <c r="P13" i="21"/>
  <c r="O13" i="21"/>
  <c r="W71" i="21"/>
  <c r="V71" i="21"/>
  <c r="N71" i="21"/>
  <c r="P71" i="21"/>
  <c r="O71" i="21"/>
  <c r="V120" i="21"/>
  <c r="W120" i="21"/>
  <c r="N120" i="21"/>
  <c r="O120" i="21"/>
  <c r="P120" i="21"/>
  <c r="W333" i="21"/>
  <c r="V333" i="21"/>
  <c r="P333" i="21"/>
  <c r="N333" i="21"/>
  <c r="O333" i="21"/>
  <c r="V427" i="21"/>
  <c r="W427" i="21"/>
  <c r="N427" i="21"/>
  <c r="O427" i="21"/>
  <c r="P427" i="21"/>
  <c r="V553" i="21"/>
  <c r="W553" i="21"/>
  <c r="X553" i="21"/>
  <c r="N553" i="21"/>
  <c r="P553" i="21"/>
  <c r="O553" i="21"/>
  <c r="X253" i="21"/>
  <c r="X492" i="21"/>
  <c r="X406" i="21"/>
  <c r="V422" i="21"/>
  <c r="W422" i="21"/>
  <c r="N422" i="21"/>
  <c r="P422" i="21"/>
  <c r="O422" i="21"/>
  <c r="X515" i="21"/>
  <c r="W515" i="21"/>
  <c r="V515" i="21"/>
  <c r="N515" i="21"/>
  <c r="P515" i="21"/>
  <c r="O515" i="21"/>
  <c r="X430" i="21"/>
  <c r="V430" i="21"/>
  <c r="W430" i="21"/>
  <c r="N430" i="21"/>
  <c r="O430" i="21"/>
  <c r="X501" i="21"/>
  <c r="W501" i="21"/>
  <c r="V501" i="21"/>
  <c r="N501" i="21"/>
  <c r="O501" i="21"/>
  <c r="P501" i="21"/>
  <c r="W524" i="21"/>
  <c r="V524" i="21"/>
  <c r="N524" i="21"/>
  <c r="O524" i="21"/>
  <c r="P524" i="21"/>
  <c r="V453" i="21"/>
  <c r="W453" i="21"/>
  <c r="O453" i="21"/>
  <c r="P453" i="21"/>
  <c r="N453" i="21"/>
  <c r="X289" i="21"/>
  <c r="V289" i="21"/>
  <c r="W289" i="21"/>
  <c r="N289" i="21"/>
  <c r="O289" i="21"/>
  <c r="W245" i="21"/>
  <c r="X245" i="21"/>
  <c r="V245" i="21"/>
  <c r="N245" i="21"/>
  <c r="O245" i="21"/>
  <c r="V339" i="21"/>
  <c r="W339" i="21"/>
  <c r="X339" i="21"/>
  <c r="N339" i="21"/>
  <c r="O339" i="21"/>
  <c r="P339" i="21"/>
  <c r="W437" i="21"/>
  <c r="V437" i="21"/>
  <c r="N437" i="21"/>
  <c r="P437" i="21"/>
  <c r="O437" i="21"/>
  <c r="V249" i="21"/>
  <c r="W249" i="21"/>
  <c r="N249" i="21"/>
  <c r="O249" i="21"/>
  <c r="P249" i="21"/>
  <c r="V465" i="21"/>
  <c r="W465" i="21"/>
  <c r="O465" i="21"/>
  <c r="P465" i="21"/>
  <c r="N465" i="21"/>
  <c r="V64" i="21"/>
  <c r="W64" i="21"/>
  <c r="N64" i="21"/>
  <c r="O64" i="21"/>
  <c r="P64" i="21"/>
  <c r="X366" i="21"/>
  <c r="W497" i="21"/>
  <c r="V497" i="21"/>
  <c r="N497" i="21"/>
  <c r="P497" i="21"/>
  <c r="O497" i="21"/>
  <c r="P93" i="21"/>
  <c r="V436" i="21"/>
  <c r="W436" i="21"/>
  <c r="P436" i="21"/>
  <c r="O436" i="21"/>
  <c r="N436" i="21"/>
  <c r="X408" i="21"/>
  <c r="V408" i="21"/>
  <c r="W408" i="21"/>
  <c r="O408" i="21"/>
  <c r="N408" i="21"/>
  <c r="V413" i="21"/>
  <c r="W413" i="21"/>
  <c r="O413" i="21"/>
  <c r="P413" i="21"/>
  <c r="N413" i="21"/>
  <c r="V496" i="21"/>
  <c r="W496" i="21"/>
  <c r="P496" i="21"/>
  <c r="O496" i="21"/>
  <c r="N496" i="21"/>
  <c r="V543" i="21"/>
  <c r="W543" i="21"/>
  <c r="N543" i="21"/>
  <c r="P543" i="21"/>
  <c r="O543" i="21"/>
  <c r="W317" i="21"/>
  <c r="V317" i="21"/>
  <c r="O317" i="21"/>
  <c r="P317" i="21"/>
  <c r="N317" i="21"/>
  <c r="V426" i="21"/>
  <c r="W426" i="21"/>
  <c r="N426" i="21"/>
  <c r="P426" i="21"/>
  <c r="O426" i="21"/>
  <c r="V489" i="21"/>
  <c r="W489" i="21"/>
  <c r="N489" i="21"/>
  <c r="P489" i="21"/>
  <c r="O489" i="21"/>
  <c r="W384" i="21"/>
  <c r="V384" i="21"/>
  <c r="O384" i="21"/>
  <c r="P384" i="21"/>
  <c r="N384" i="21"/>
  <c r="V446" i="21"/>
  <c r="W446" i="21"/>
  <c r="P446" i="21"/>
  <c r="O446" i="21"/>
  <c r="N446" i="21"/>
  <c r="W494" i="21"/>
  <c r="V494" i="21"/>
  <c r="N494" i="21"/>
  <c r="O494" i="21"/>
  <c r="P494" i="21"/>
  <c r="V72" i="21"/>
  <c r="W72" i="21"/>
  <c r="N72" i="21"/>
  <c r="O72" i="21"/>
  <c r="P72" i="21"/>
  <c r="X248" i="21"/>
  <c r="V386" i="21"/>
  <c r="W386" i="21"/>
  <c r="N386" i="21"/>
  <c r="O386" i="21"/>
  <c r="P386" i="21"/>
  <c r="X260" i="21"/>
  <c r="V410" i="21"/>
  <c r="W410" i="21"/>
  <c r="O410" i="21"/>
  <c r="P410" i="21"/>
  <c r="N410" i="21"/>
  <c r="V376" i="21"/>
  <c r="W376" i="21"/>
  <c r="O376" i="21"/>
  <c r="P376" i="21"/>
  <c r="N376" i="21"/>
  <c r="W24" i="21"/>
  <c r="V24" i="21"/>
  <c r="N24" i="21"/>
  <c r="O24" i="21"/>
  <c r="P24" i="21"/>
  <c r="W414" i="21"/>
  <c r="V414" i="21"/>
  <c r="P414" i="21"/>
  <c r="O414" i="21"/>
  <c r="N414" i="21"/>
  <c r="V555" i="21"/>
  <c r="W555" i="21"/>
  <c r="O555" i="21"/>
  <c r="P555" i="21"/>
  <c r="N555" i="21"/>
  <c r="V392" i="21"/>
  <c r="W392" i="21"/>
  <c r="P392" i="21"/>
  <c r="N392" i="21"/>
  <c r="O392" i="21"/>
  <c r="V264" i="21"/>
  <c r="W264" i="21"/>
  <c r="O264" i="21"/>
  <c r="P264" i="21"/>
  <c r="N264" i="21"/>
  <c r="V526" i="21"/>
  <c r="W526" i="21"/>
  <c r="P526" i="21"/>
  <c r="O526" i="21"/>
  <c r="N526" i="21"/>
  <c r="W363" i="21"/>
  <c r="V363" i="21"/>
  <c r="N363" i="21"/>
  <c r="O363" i="21"/>
  <c r="P363" i="21"/>
  <c r="V441" i="21"/>
  <c r="W441" i="21"/>
  <c r="O441" i="21"/>
  <c r="P441" i="21"/>
  <c r="N441" i="21"/>
  <c r="V33" i="21"/>
  <c r="W33" i="21"/>
  <c r="O33" i="21"/>
  <c r="P33" i="21"/>
  <c r="N33" i="21"/>
  <c r="V373" i="21"/>
  <c r="W373" i="21"/>
  <c r="P373" i="21"/>
  <c r="O373" i="21"/>
  <c r="N373" i="21"/>
  <c r="X562" i="21"/>
  <c r="W562" i="21"/>
  <c r="V562" i="21"/>
  <c r="N562" i="21"/>
  <c r="O562" i="21"/>
  <c r="W471" i="21"/>
  <c r="V471" i="21"/>
  <c r="N471" i="21"/>
  <c r="O471" i="21"/>
  <c r="P471" i="21"/>
  <c r="W399" i="21"/>
  <c r="V399" i="21"/>
  <c r="O399" i="21"/>
  <c r="P399" i="21"/>
  <c r="N399" i="21"/>
  <c r="W509" i="21"/>
  <c r="V509" i="21"/>
  <c r="O509" i="21"/>
  <c r="P509" i="21"/>
  <c r="N509" i="21"/>
  <c r="X315" i="21"/>
  <c r="W315" i="21"/>
  <c r="V315" i="21"/>
  <c r="N315" i="21"/>
  <c r="P315" i="21"/>
  <c r="O315" i="21"/>
  <c r="V503" i="21"/>
  <c r="W503" i="21"/>
  <c r="P503" i="21"/>
  <c r="O503" i="21"/>
  <c r="N503" i="21"/>
  <c r="V387" i="21"/>
  <c r="W387" i="21"/>
  <c r="N387" i="21"/>
  <c r="O387" i="21"/>
  <c r="P387" i="21"/>
  <c r="W520" i="21"/>
  <c r="V520" i="21"/>
  <c r="N520" i="21"/>
  <c r="O520" i="21"/>
  <c r="P520" i="21"/>
  <c r="V552" i="21"/>
  <c r="W552" i="21"/>
  <c r="X552" i="21"/>
  <c r="O552" i="21"/>
  <c r="N552" i="21"/>
  <c r="V445" i="21"/>
  <c r="W445" i="21"/>
  <c r="O445" i="21"/>
  <c r="P445" i="21"/>
  <c r="N445" i="21"/>
  <c r="V423" i="21"/>
  <c r="W423" i="21"/>
  <c r="N423" i="21"/>
  <c r="O423" i="21"/>
  <c r="P423" i="21"/>
  <c r="V343" i="21"/>
  <c r="W343" i="21"/>
  <c r="X343" i="21"/>
  <c r="N343" i="21"/>
  <c r="O343" i="21"/>
  <c r="W528" i="21"/>
  <c r="V528" i="21"/>
  <c r="N528" i="21"/>
  <c r="O528" i="21"/>
  <c r="P528" i="21"/>
  <c r="W371" i="21"/>
  <c r="V371" i="21"/>
  <c r="N371" i="21"/>
  <c r="O371" i="21"/>
  <c r="P371" i="21"/>
  <c r="V220" i="21"/>
  <c r="W220" i="21"/>
  <c r="N220" i="21"/>
  <c r="O220" i="21"/>
  <c r="P220" i="21"/>
  <c r="W210" i="21"/>
  <c r="V210" i="21"/>
  <c r="P210" i="21"/>
  <c r="O210" i="21"/>
  <c r="N210" i="21"/>
  <c r="X227" i="21"/>
  <c r="W227" i="21"/>
  <c r="V227" i="21"/>
  <c r="N227" i="21"/>
  <c r="O227" i="21"/>
  <c r="X217" i="21"/>
  <c r="V217" i="21"/>
  <c r="W217" i="21"/>
  <c r="N217" i="21"/>
  <c r="O217" i="21"/>
  <c r="W205" i="21"/>
  <c r="V205" i="21"/>
  <c r="N205" i="21"/>
  <c r="O205" i="21"/>
  <c r="P205" i="21"/>
  <c r="W211" i="21"/>
  <c r="V211" i="21"/>
  <c r="N211" i="21"/>
  <c r="P211" i="21"/>
  <c r="O211" i="21"/>
  <c r="V115" i="21"/>
  <c r="W115" i="21"/>
  <c r="N115" i="21"/>
  <c r="P115" i="21"/>
  <c r="O115" i="21"/>
  <c r="V23" i="21"/>
  <c r="W23" i="21"/>
  <c r="N23" i="21"/>
  <c r="P23" i="21"/>
  <c r="O23" i="21"/>
  <c r="X21" i="21"/>
  <c r="V21" i="21"/>
  <c r="W21" i="21"/>
  <c r="N21" i="21"/>
  <c r="O21" i="21"/>
  <c r="P21" i="21"/>
  <c r="X47" i="21"/>
  <c r="V47" i="21"/>
  <c r="W47" i="21"/>
  <c r="N47" i="21"/>
  <c r="O47" i="21"/>
  <c r="X22" i="21"/>
  <c r="W22" i="21"/>
  <c r="V22" i="21"/>
  <c r="O22" i="21"/>
  <c r="N22" i="21"/>
  <c r="V41" i="21"/>
  <c r="W41" i="21"/>
  <c r="O41" i="21"/>
  <c r="P41" i="21"/>
  <c r="N41" i="21"/>
  <c r="W98" i="21"/>
  <c r="X98" i="21"/>
  <c r="V98" i="21"/>
  <c r="O98" i="21"/>
  <c r="P98" i="21"/>
  <c r="N98" i="21"/>
  <c r="X56" i="21"/>
  <c r="V56" i="21"/>
  <c r="W56" i="21"/>
  <c r="O56" i="21"/>
  <c r="N56" i="21"/>
  <c r="V99" i="21"/>
  <c r="W99" i="21"/>
  <c r="P99" i="21"/>
  <c r="O99" i="21"/>
  <c r="N99" i="21"/>
  <c r="W155" i="21"/>
  <c r="X155" i="21"/>
  <c r="V155" i="21"/>
  <c r="P155" i="21"/>
  <c r="O155" i="21"/>
  <c r="N155" i="21"/>
  <c r="W173" i="21"/>
  <c r="X173" i="21"/>
  <c r="V173" i="21"/>
  <c r="O173" i="21"/>
  <c r="N173" i="21"/>
  <c r="V474" i="21"/>
  <c r="W474" i="21"/>
  <c r="N474" i="21"/>
  <c r="P474" i="21"/>
  <c r="O474" i="21"/>
  <c r="W485" i="21"/>
  <c r="V485" i="21"/>
  <c r="N485" i="21"/>
  <c r="P485" i="21"/>
  <c r="O485" i="21"/>
  <c r="W204" i="21"/>
  <c r="V204" i="21"/>
  <c r="N204" i="21"/>
  <c r="P204" i="21"/>
  <c r="O204" i="21"/>
  <c r="W226" i="21"/>
  <c r="V226" i="21"/>
  <c r="P226" i="21"/>
  <c r="N226" i="21"/>
  <c r="O226" i="21"/>
  <c r="W212" i="21"/>
  <c r="V212" i="21"/>
  <c r="N212" i="21"/>
  <c r="O212" i="21"/>
  <c r="P212" i="21"/>
  <c r="W242" i="21"/>
  <c r="V242" i="21"/>
  <c r="N242" i="21"/>
  <c r="O242" i="21"/>
  <c r="P242" i="21"/>
  <c r="O7" i="21"/>
  <c r="W207" i="21"/>
  <c r="N207" i="21"/>
  <c r="V207" i="21"/>
  <c r="O207" i="21"/>
  <c r="P207" i="21"/>
  <c r="X237" i="21"/>
  <c r="W237" i="21"/>
  <c r="V237" i="21"/>
  <c r="O237" i="21"/>
  <c r="N237" i="21"/>
  <c r="W214" i="21"/>
  <c r="V214" i="21"/>
  <c r="P214" i="21"/>
  <c r="X214" i="21"/>
  <c r="N214" i="21"/>
  <c r="O214" i="21"/>
  <c r="W236" i="21"/>
  <c r="V236" i="21"/>
  <c r="O236" i="21"/>
  <c r="P236" i="21"/>
  <c r="N236" i="21"/>
  <c r="V238" i="21"/>
  <c r="W238" i="21"/>
  <c r="N238" i="21"/>
  <c r="O238" i="21"/>
  <c r="P238" i="21"/>
  <c r="W143" i="21"/>
  <c r="X143" i="21"/>
  <c r="V143" i="21"/>
  <c r="O143" i="21"/>
  <c r="P143" i="21"/>
  <c r="N143" i="21"/>
  <c r="W75" i="21"/>
  <c r="X75" i="21"/>
  <c r="V75" i="21"/>
  <c r="N75" i="21"/>
  <c r="P75" i="21"/>
  <c r="O75" i="21"/>
  <c r="V221" i="21"/>
  <c r="W221" i="21"/>
  <c r="N221" i="21"/>
  <c r="O221" i="21"/>
  <c r="P221" i="21"/>
  <c r="X44" i="21"/>
  <c r="W44" i="21"/>
  <c r="V44" i="21"/>
  <c r="N44" i="21"/>
  <c r="O44" i="21"/>
  <c r="P44" i="21"/>
  <c r="W200" i="21"/>
  <c r="X200" i="21"/>
  <c r="V200" i="21"/>
  <c r="N200" i="21"/>
  <c r="O200" i="21"/>
  <c r="X59" i="21"/>
  <c r="W59" i="21"/>
  <c r="V59" i="21"/>
  <c r="P59" i="21"/>
  <c r="O59" i="21"/>
  <c r="N59" i="21"/>
  <c r="W106" i="21"/>
  <c r="X106" i="21"/>
  <c r="V106" i="21"/>
  <c r="O106" i="21"/>
  <c r="P106" i="21"/>
  <c r="N106" i="21"/>
  <c r="W28" i="21"/>
  <c r="V28" i="21"/>
  <c r="N28" i="21"/>
  <c r="O28" i="21"/>
  <c r="P28" i="21"/>
  <c r="W123" i="21"/>
  <c r="X123" i="21"/>
  <c r="V123" i="21"/>
  <c r="N123" i="21"/>
  <c r="O123" i="21"/>
  <c r="W175" i="21"/>
  <c r="X175" i="21"/>
  <c r="O175" i="21"/>
  <c r="P175" i="21"/>
  <c r="V175" i="21"/>
  <c r="N175" i="21"/>
  <c r="V85" i="21"/>
  <c r="X85" i="21"/>
  <c r="O85" i="21"/>
  <c r="P85" i="21"/>
  <c r="W85" i="21"/>
  <c r="N85" i="21"/>
  <c r="W192" i="21"/>
  <c r="V192" i="21"/>
  <c r="P192" i="21"/>
  <c r="O192" i="21"/>
  <c r="N192" i="21"/>
  <c r="W18" i="21"/>
  <c r="V18" i="21"/>
  <c r="O18" i="21"/>
  <c r="P18" i="21"/>
  <c r="N18" i="21"/>
  <c r="W40" i="21"/>
  <c r="V40" i="21"/>
  <c r="N40" i="21"/>
  <c r="O40" i="21"/>
  <c r="P40" i="21"/>
  <c r="W201" i="21"/>
  <c r="V201" i="21"/>
  <c r="N201" i="21"/>
  <c r="O201" i="21"/>
  <c r="P201" i="21"/>
  <c r="W129" i="21"/>
  <c r="X129" i="21"/>
  <c r="V129" i="21"/>
  <c r="O129" i="21"/>
  <c r="N129" i="21"/>
  <c r="W171" i="21"/>
  <c r="V171" i="21"/>
  <c r="N171" i="21"/>
  <c r="O171" i="21"/>
  <c r="P171" i="21"/>
  <c r="W151" i="21"/>
  <c r="V151" i="21"/>
  <c r="P151" i="21"/>
  <c r="O151" i="21"/>
  <c r="N151" i="21"/>
  <c r="W149" i="21"/>
  <c r="X149" i="21"/>
  <c r="V149" i="21"/>
  <c r="N149" i="21"/>
  <c r="O149" i="21"/>
  <c r="P149" i="21"/>
  <c r="W179" i="21"/>
  <c r="V179" i="21"/>
  <c r="X179" i="21"/>
  <c r="O179" i="21"/>
  <c r="N179" i="21"/>
  <c r="X97" i="21"/>
  <c r="V97" i="21"/>
  <c r="W97" i="21"/>
  <c r="N97" i="21"/>
  <c r="O97" i="21"/>
  <c r="V111" i="21"/>
  <c r="W111" i="21"/>
  <c r="X111" i="21"/>
  <c r="O111" i="21"/>
  <c r="N111" i="21"/>
  <c r="X282" i="21"/>
  <c r="X395" i="21"/>
  <c r="V395" i="21"/>
  <c r="W395" i="21"/>
  <c r="N395" i="21"/>
  <c r="O395" i="21"/>
  <c r="V490" i="21"/>
  <c r="W490" i="21"/>
  <c r="N490" i="21"/>
  <c r="O490" i="21"/>
  <c r="P490" i="21"/>
  <c r="X281" i="21"/>
  <c r="X438" i="21"/>
  <c r="W438" i="21"/>
  <c r="V438" i="21"/>
  <c r="N438" i="21"/>
  <c r="O438" i="21"/>
  <c r="W308" i="21"/>
  <c r="V308" i="21"/>
  <c r="N308" i="21"/>
  <c r="O308" i="21"/>
  <c r="P308" i="21"/>
  <c r="V287" i="21"/>
  <c r="W287" i="21"/>
  <c r="N287" i="21"/>
  <c r="O287" i="21"/>
  <c r="P287" i="21"/>
  <c r="V468" i="21"/>
  <c r="W468" i="21"/>
  <c r="N468" i="21"/>
  <c r="O468" i="21"/>
  <c r="P468" i="21"/>
  <c r="V325" i="21"/>
  <c r="W325" i="21"/>
  <c r="P325" i="21"/>
  <c r="N325" i="21"/>
  <c r="O325" i="21"/>
  <c r="W529" i="21"/>
  <c r="V529" i="21"/>
  <c r="O529" i="21"/>
  <c r="P529" i="21"/>
  <c r="N529" i="21"/>
  <c r="X347" i="21"/>
  <c r="V523" i="21"/>
  <c r="W523" i="21"/>
  <c r="N523" i="21"/>
  <c r="P523" i="21"/>
  <c r="O523" i="21"/>
  <c r="P498" i="21"/>
  <c r="V378" i="21"/>
  <c r="W378" i="21"/>
  <c r="N378" i="21"/>
  <c r="O378" i="21"/>
  <c r="P378" i="21"/>
  <c r="X425" i="21"/>
  <c r="V455" i="21"/>
  <c r="W455" i="21"/>
  <c r="N455" i="21"/>
  <c r="P455" i="21"/>
  <c r="O455" i="21"/>
  <c r="X495" i="21"/>
  <c r="W418" i="21"/>
  <c r="V418" i="21"/>
  <c r="P418" i="21"/>
  <c r="O418" i="21"/>
  <c r="N418" i="21"/>
  <c r="X299" i="21"/>
  <c r="V456" i="21"/>
  <c r="W456" i="21"/>
  <c r="N456" i="21"/>
  <c r="O456" i="21"/>
  <c r="P456" i="21"/>
  <c r="V536" i="21"/>
  <c r="W536" i="21"/>
  <c r="N536" i="21"/>
  <c r="O536" i="21"/>
  <c r="P536" i="21"/>
  <c r="W353" i="21"/>
  <c r="V353" i="21"/>
  <c r="N353" i="21"/>
  <c r="P353" i="21"/>
  <c r="O353" i="21"/>
  <c r="V415" i="21"/>
  <c r="W415" i="21"/>
  <c r="N415" i="21"/>
  <c r="P415" i="21"/>
  <c r="O415" i="21"/>
  <c r="V525" i="21"/>
  <c r="W525" i="21"/>
  <c r="O525" i="21"/>
  <c r="P525" i="21"/>
  <c r="N525" i="21"/>
  <c r="X348" i="21"/>
  <c r="V348" i="21"/>
  <c r="W348" i="21"/>
  <c r="O348" i="21"/>
  <c r="N348" i="21"/>
  <c r="V292" i="21"/>
  <c r="W292" i="21"/>
  <c r="P292" i="21"/>
  <c r="O292" i="21"/>
  <c r="N292" i="21"/>
  <c r="X450" i="21"/>
  <c r="V377" i="21"/>
  <c r="W377" i="21"/>
  <c r="X377" i="21"/>
  <c r="N377" i="21"/>
  <c r="O377" i="21"/>
  <c r="V356" i="21"/>
  <c r="W356" i="21"/>
  <c r="X356" i="21"/>
  <c r="N356" i="21"/>
  <c r="O356" i="21"/>
  <c r="X454" i="21"/>
  <c r="X393" i="21"/>
  <c r="W312" i="21"/>
  <c r="V312" i="21"/>
  <c r="N312" i="21"/>
  <c r="O312" i="21"/>
  <c r="P312" i="21"/>
  <c r="W314" i="21"/>
  <c r="V314" i="21"/>
  <c r="P314" i="21"/>
  <c r="O314" i="21"/>
  <c r="N314" i="21"/>
  <c r="X429" i="21" l="1"/>
  <c r="P7" i="21"/>
  <c r="W7" i="21"/>
  <c r="X7" i="21" s="1"/>
  <c r="N7" i="21"/>
  <c r="N566" i="21" s="1"/>
  <c r="X326" i="21"/>
  <c r="X17" i="21"/>
  <c r="P350" i="21"/>
  <c r="P367" i="21"/>
  <c r="X187" i="21"/>
  <c r="X516" i="21"/>
  <c r="P251" i="21"/>
  <c r="X321" i="21"/>
  <c r="X381" i="21"/>
  <c r="P60" i="21"/>
  <c r="X504" i="21"/>
  <c r="W566" i="21"/>
  <c r="O566" i="21"/>
  <c r="X258" i="21"/>
  <c r="X358" i="21"/>
  <c r="X58" i="21"/>
  <c r="V566" i="21"/>
  <c r="X433" i="21"/>
  <c r="X368" i="21"/>
  <c r="X57" i="21"/>
  <c r="P470" i="21"/>
  <c r="X405" i="21"/>
  <c r="X400" i="21"/>
  <c r="P343" i="21"/>
  <c r="P562" i="21"/>
  <c r="X526" i="21"/>
  <c r="X474" i="21"/>
  <c r="X423" i="21"/>
  <c r="X387" i="21"/>
  <c r="X453" i="21"/>
  <c r="X140" i="21"/>
  <c r="X171" i="21"/>
  <c r="X485" i="21"/>
  <c r="X210" i="21"/>
  <c r="P552" i="21"/>
  <c r="X520" i="21"/>
  <c r="X541" i="21"/>
  <c r="X527" i="21"/>
  <c r="X378" i="21"/>
  <c r="X392" i="21"/>
  <c r="X446" i="21"/>
  <c r="P430" i="21"/>
  <c r="P206" i="21"/>
  <c r="P144" i="21"/>
  <c r="X399" i="21"/>
  <c r="X494" i="21"/>
  <c r="X497" i="21"/>
  <c r="X333" i="21"/>
  <c r="X71" i="21"/>
  <c r="P179" i="21"/>
  <c r="X192" i="21"/>
  <c r="X212" i="21"/>
  <c r="X555" i="21"/>
  <c r="X414" i="21"/>
  <c r="X72" i="21"/>
  <c r="P15" i="21"/>
  <c r="X190" i="21"/>
  <c r="X193" i="21"/>
  <c r="X25" i="21"/>
  <c r="X209" i="21"/>
  <c r="X318" i="21"/>
  <c r="X152" i="21"/>
  <c r="P241" i="21"/>
  <c r="X521" i="21"/>
  <c r="X32" i="21"/>
  <c r="X292" i="21"/>
  <c r="X529" i="21"/>
  <c r="X287" i="21"/>
  <c r="X308" i="21"/>
  <c r="P111" i="21"/>
  <c r="X151" i="21"/>
  <c r="X40" i="21"/>
  <c r="X115" i="21"/>
  <c r="X68" i="21"/>
  <c r="X388" i="21"/>
  <c r="X225" i="21"/>
  <c r="P216" i="21"/>
  <c r="P123" i="21"/>
  <c r="X23" i="21"/>
  <c r="X64" i="21"/>
  <c r="X181" i="21"/>
  <c r="X525" i="21"/>
  <c r="X456" i="21"/>
  <c r="X455" i="21"/>
  <c r="X325" i="21"/>
  <c r="X413" i="21"/>
  <c r="X81" i="21"/>
  <c r="X30" i="21"/>
  <c r="P478" i="21"/>
  <c r="X322" i="21"/>
  <c r="X65" i="21"/>
  <c r="X28" i="21"/>
  <c r="P289" i="21"/>
  <c r="X422" i="21"/>
  <c r="X427" i="21"/>
  <c r="X213" i="21"/>
  <c r="X11" i="21"/>
  <c r="X482" i="21"/>
  <c r="P377" i="21"/>
  <c r="X201" i="21"/>
  <c r="P47" i="21"/>
  <c r="X205" i="21"/>
  <c r="X384" i="21"/>
  <c r="X436" i="21"/>
  <c r="P245" i="21"/>
  <c r="X20" i="21"/>
  <c r="P234" i="21"/>
  <c r="X202" i="21"/>
  <c r="X198" i="21"/>
  <c r="X221" i="21"/>
  <c r="X226" i="21"/>
  <c r="X204" i="21"/>
  <c r="X99" i="21"/>
  <c r="X41" i="21"/>
  <c r="X220" i="21"/>
  <c r="X376" i="21"/>
  <c r="X426" i="21"/>
  <c r="X317" i="21"/>
  <c r="X120" i="21"/>
  <c r="X13" i="21"/>
  <c r="P203" i="21"/>
  <c r="X194" i="21"/>
  <c r="X29" i="21"/>
  <c r="X228" i="21"/>
  <c r="X244" i="21"/>
  <c r="X185" i="21"/>
  <c r="X38" i="21"/>
  <c r="P346" i="21"/>
  <c r="X402" i="21"/>
  <c r="X112" i="21"/>
  <c r="X261" i="21"/>
  <c r="X184" i="21"/>
  <c r="X207" i="21"/>
  <c r="X229" i="21"/>
  <c r="X312" i="21"/>
  <c r="P129" i="21"/>
  <c r="X18" i="21"/>
  <c r="P200" i="21"/>
  <c r="P56" i="21"/>
  <c r="X211" i="21"/>
  <c r="P217" i="21"/>
  <c r="X528" i="21"/>
  <c r="X33" i="21"/>
  <c r="X441" i="21"/>
  <c r="X24" i="21"/>
  <c r="X489" i="21"/>
  <c r="X543" i="21"/>
  <c r="P408" i="21"/>
  <c r="X465" i="21"/>
  <c r="X188" i="21"/>
  <c r="X231" i="21"/>
  <c r="X239" i="21"/>
  <c r="X170" i="21"/>
  <c r="X67" i="21"/>
  <c r="X233" i="21"/>
  <c r="X240" i="21"/>
  <c r="X398" i="21"/>
  <c r="X9" i="21"/>
  <c r="P168" i="21"/>
  <c r="P37" i="21"/>
  <c r="P163" i="21"/>
  <c r="X544" i="21"/>
  <c r="X480" i="21"/>
  <c r="X379" i="21"/>
  <c r="X545" i="21"/>
  <c r="X539" i="21"/>
  <c r="P348" i="21"/>
  <c r="X536" i="21"/>
  <c r="X490" i="21"/>
  <c r="P97" i="21"/>
  <c r="X236" i="21"/>
  <c r="P237" i="21"/>
  <c r="X242" i="21"/>
  <c r="P22" i="21"/>
  <c r="X371" i="21"/>
  <c r="X509" i="21"/>
  <c r="X386" i="21"/>
  <c r="X249" i="21"/>
  <c r="X437" i="21"/>
  <c r="X524" i="21"/>
  <c r="X411" i="21"/>
  <c r="X230" i="21"/>
  <c r="X235" i="21"/>
  <c r="X542" i="21"/>
  <c r="X243" i="21"/>
  <c r="X232" i="21"/>
  <c r="X314" i="21"/>
  <c r="P356" i="21"/>
  <c r="X415" i="21"/>
  <c r="X353" i="21"/>
  <c r="X418" i="21"/>
  <c r="X523" i="21"/>
  <c r="X468" i="21"/>
  <c r="P438" i="21"/>
  <c r="P395" i="21"/>
  <c r="X238" i="21"/>
  <c r="P173" i="21"/>
  <c r="P227" i="21"/>
  <c r="X445" i="21"/>
  <c r="X503" i="21"/>
  <c r="X471" i="21"/>
  <c r="X373" i="21"/>
  <c r="X363" i="21"/>
  <c r="X264" i="21"/>
  <c r="X410" i="21"/>
  <c r="X496" i="21"/>
  <c r="P224" i="21"/>
  <c r="P215" i="21"/>
  <c r="P301" i="21"/>
  <c r="P548" i="21"/>
  <c r="X449" i="21"/>
  <c r="X493" i="21"/>
  <c r="P419" i="21"/>
  <c r="X218" i="21"/>
  <c r="X380" i="21"/>
  <c r="P566" i="21" l="1"/>
  <c r="X566" i="21"/>
</calcChain>
</file>

<file path=xl/sharedStrings.xml><?xml version="1.0" encoding="utf-8"?>
<sst xmlns="http://schemas.openxmlformats.org/spreadsheetml/2006/main" count="3964" uniqueCount="1115">
  <si>
    <r>
      <t xml:space="preserve">Transition
</t>
    </r>
    <r>
      <rPr>
        <b/>
        <strike/>
        <sz val="11"/>
        <color theme="1"/>
        <rFont val="Times New Roman"/>
        <family val="1"/>
      </rPr>
      <t/>
    </r>
  </si>
  <si>
    <t>20% of Support Diff</t>
  </si>
  <si>
    <t>5% of Legacy Support</t>
  </si>
  <si>
    <t>20% of Support Diff &gt; 5% of Legacy Support</t>
  </si>
  <si>
    <r>
      <rPr>
        <b/>
        <sz val="11"/>
        <color rgb="FFFF0000"/>
        <rFont val="Times New Roman"/>
        <family val="1"/>
      </rPr>
      <t>Transition</t>
    </r>
    <r>
      <rPr>
        <b/>
        <sz val="11"/>
        <color theme="1"/>
        <rFont val="Times New Roman"/>
        <family val="1"/>
      </rPr>
      <t xml:space="preserve">
</t>
    </r>
    <r>
      <rPr>
        <b/>
        <strike/>
        <sz val="11"/>
        <color theme="1"/>
        <rFont val="Times New Roman"/>
        <family val="1"/>
      </rPr>
      <t/>
    </r>
  </si>
  <si>
    <t>10% of Support Diff</t>
  </si>
  <si>
    <t>10% of Support Diff &gt; 5% of Legacy Support</t>
  </si>
  <si>
    <t>State</t>
  </si>
  <si>
    <t>Rate of Return Carrier</t>
  </si>
  <si>
    <t>Holding Company</t>
  </si>
  <si>
    <t>Absolute Value of Percentage Difference</t>
  </si>
  <si>
    <t xml:space="preserve"> Annual</t>
  </si>
  <si>
    <t>Tier 1 Annual (Year 1)</t>
  </si>
  <si>
    <t>Tier 2</t>
  </si>
  <si>
    <t>Yes/No</t>
  </si>
  <si>
    <t>Tier 2 Annual (Year 1)</t>
  </si>
  <si>
    <t>Tier 2 Annual (Year 2)</t>
  </si>
  <si>
    <t>Tier 2 Annual (Year 3)</t>
  </si>
  <si>
    <t>Tier 2 Annual (Year 4)</t>
  </si>
  <si>
    <t>Tier 3</t>
  </si>
  <si>
    <t>Tier 3 Annual (Year 1)</t>
  </si>
  <si>
    <t>Tier 3 Annual (Year 2)</t>
  </si>
  <si>
    <t>Tier 3 Annual (Year 3)</t>
  </si>
  <si>
    <t>Tier 3 Annual (Year 4)</t>
  </si>
  <si>
    <t>Tier 3 Annual (Year 5)</t>
  </si>
  <si>
    <t>Tier 3 Annual (Year 6)</t>
  </si>
  <si>
    <t>Tier 3 Annual (Year 7)</t>
  </si>
  <si>
    <t>Tier 3 Annual (Year 8)</t>
  </si>
  <si>
    <t>Tier 3 Annual (Year 9)</t>
  </si>
  <si>
    <t>AL</t>
  </si>
  <si>
    <t>OTLC</t>
  </si>
  <si>
    <t>Otelco Inc.</t>
  </si>
  <si>
    <t>AR</t>
  </si>
  <si>
    <t>ERTT</t>
  </si>
  <si>
    <t>E. Ritter Communications Holdings, Inc.</t>
  </si>
  <si>
    <t>TWNS</t>
  </si>
  <si>
    <t>Townes Telecommunications, Inc.</t>
  </si>
  <si>
    <t>AZ</t>
  </si>
  <si>
    <t>CA</t>
  </si>
  <si>
    <t>LCTC</t>
  </si>
  <si>
    <t>LICT Corporation</t>
  </si>
  <si>
    <t>CO</t>
  </si>
  <si>
    <t>GA</t>
  </si>
  <si>
    <t>IA</t>
  </si>
  <si>
    <t>LNGL</t>
  </si>
  <si>
    <t>Long Lines</t>
  </si>
  <si>
    <t>NWLM</t>
  </si>
  <si>
    <t>New Ulm Telecom, Inc.</t>
  </si>
  <si>
    <t>ID</t>
  </si>
  <si>
    <t>MRTL2</t>
  </si>
  <si>
    <t>Martell Enterprises, Inc.</t>
  </si>
  <si>
    <t>WSTR4</t>
  </si>
  <si>
    <t>Western Elite Incorporated Services</t>
  </si>
  <si>
    <t>IL</t>
  </si>
  <si>
    <t>IN</t>
  </si>
  <si>
    <t>KS</t>
  </si>
  <si>
    <t>TLTL</t>
  </si>
  <si>
    <t>TelAtlantic, Inc.</t>
  </si>
  <si>
    <t>TTHC</t>
  </si>
  <si>
    <t>Totah Communications, Inc.</t>
  </si>
  <si>
    <t>KY</t>
  </si>
  <si>
    <t>LA</t>
  </si>
  <si>
    <t>ME</t>
  </si>
  <si>
    <t>MI</t>
  </si>
  <si>
    <t>MN</t>
  </si>
  <si>
    <t>INTR4</t>
  </si>
  <si>
    <t>Interstate Telecommunications Cooperative, Inc.</t>
  </si>
  <si>
    <t>RRLC</t>
  </si>
  <si>
    <t>Rural Communications Holding Corporation</t>
  </si>
  <si>
    <t>MO</t>
  </si>
  <si>
    <t>AMRC</t>
  </si>
  <si>
    <t>American Broadband Communications et al.</t>
  </si>
  <si>
    <t>GRND4</t>
  </si>
  <si>
    <t>Grand River Mutual Telephone Corporation</t>
  </si>
  <si>
    <t>MYBT</t>
  </si>
  <si>
    <t>May, Bott et al.</t>
  </si>
  <si>
    <t>MS</t>
  </si>
  <si>
    <t>MT</t>
  </si>
  <si>
    <t>RNGT</t>
  </si>
  <si>
    <t>Range Telephone Cooperative, Inc.</t>
  </si>
  <si>
    <t>ND</t>
  </si>
  <si>
    <t>NE</t>
  </si>
  <si>
    <t>WSTW2</t>
  </si>
  <si>
    <t>NM</t>
  </si>
  <si>
    <t>NV</t>
  </si>
  <si>
    <t>NY</t>
  </si>
  <si>
    <t>ARMS</t>
  </si>
  <si>
    <t>Armstrong Holdings, Inc.</t>
  </si>
  <si>
    <t>Citizens Telephone Company of Hammond NY, Inc.</t>
  </si>
  <si>
    <t>OH</t>
  </si>
  <si>
    <t>OK</t>
  </si>
  <si>
    <t>OR</t>
  </si>
  <si>
    <t>PA</t>
  </si>
  <si>
    <t>SC</t>
  </si>
  <si>
    <t>SD</t>
  </si>
  <si>
    <t>TN</t>
  </si>
  <si>
    <t>TX</t>
  </si>
  <si>
    <t>ENMR</t>
  </si>
  <si>
    <t>ENMR Telephone Cooperative, Inc.</t>
  </si>
  <si>
    <t>TTHL</t>
  </si>
  <si>
    <t>TOTE Holdings LLC</t>
  </si>
  <si>
    <t>UT</t>
  </si>
  <si>
    <t>VA</t>
  </si>
  <si>
    <t>WA</t>
  </si>
  <si>
    <t>WI</t>
  </si>
  <si>
    <t>WV</t>
  </si>
  <si>
    <t>WY</t>
  </si>
  <si>
    <t>Tier 1</t>
  </si>
  <si>
    <t>VT</t>
  </si>
  <si>
    <t>Beehive Telephone Companies</t>
  </si>
  <si>
    <t>BHVT</t>
  </si>
  <si>
    <t>NH</t>
  </si>
  <si>
    <t>USConnect Holdings, Inc.</t>
  </si>
  <si>
    <t>USCH</t>
  </si>
  <si>
    <t>FL</t>
  </si>
  <si>
    <t>PNPN</t>
  </si>
  <si>
    <t>Pinpoint Holdings, Inc.</t>
  </si>
  <si>
    <t>HRGR</t>
  </si>
  <si>
    <t>Hargray Communications Group, Inc.</t>
  </si>
  <si>
    <t>FRMRC</t>
  </si>
  <si>
    <t>CHPN</t>
  </si>
  <si>
    <t>Chapin Communications Corporation</t>
  </si>
  <si>
    <t>BKCM</t>
  </si>
  <si>
    <t>BEK Communications Cooperative</t>
  </si>
  <si>
    <t>WesTel Systems</t>
  </si>
  <si>
    <t>Wood County Telephone Company</t>
  </si>
  <si>
    <t>WDCN</t>
  </si>
  <si>
    <t>3RVR</t>
  </si>
  <si>
    <t>3 Rivers Telephone Cooperative, Inc.</t>
  </si>
  <si>
    <t>ACTL</t>
  </si>
  <si>
    <t>Ace Telephone Association</t>
  </si>
  <si>
    <t>AGRV</t>
  </si>
  <si>
    <t>Agri-Valley Communications, Inc.</t>
  </si>
  <si>
    <t>AGTM</t>
  </si>
  <si>
    <t>Agate Mutual Telephone Cooperative Association</t>
  </si>
  <si>
    <t>ALBN</t>
  </si>
  <si>
    <t>Albany Mutual Telephone Association</t>
  </si>
  <si>
    <t>ALBN2</t>
  </si>
  <si>
    <t>Albion Telephone Company, Inc.</t>
  </si>
  <si>
    <t>ALHM</t>
  </si>
  <si>
    <t>Alhambra-Grantfork Communications, Inc.</t>
  </si>
  <si>
    <t>ALLB</t>
  </si>
  <si>
    <t>Allband Communications Cooperative</t>
  </si>
  <si>
    <t>ALLN</t>
  </si>
  <si>
    <t>Alliance Communications Cooperative, Inc.</t>
  </si>
  <si>
    <t>ALLW</t>
  </si>
  <si>
    <t>All West Communications, Inc.</t>
  </si>
  <si>
    <t>ALMC</t>
  </si>
  <si>
    <t>Alma Communications Company</t>
  </si>
  <si>
    <t>ALNC</t>
  </si>
  <si>
    <t>Alenco Communications, Inc.</t>
  </si>
  <si>
    <t>ALPN</t>
  </si>
  <si>
    <t>Alpine Communications, LLC</t>
  </si>
  <si>
    <t>AMHR</t>
  </si>
  <si>
    <t>Amherst Telephone Company</t>
  </si>
  <si>
    <t>ARCD</t>
  </si>
  <si>
    <t>Arcadia Telephone Cooperative</t>
  </si>
  <si>
    <t>ARCO</t>
  </si>
  <si>
    <t>ARK-O Holding Company</t>
  </si>
  <si>
    <t>MD</t>
  </si>
  <si>
    <t>ARPH</t>
  </si>
  <si>
    <t>Arapahoe Telephone Company</t>
  </si>
  <si>
    <t>ASTA</t>
  </si>
  <si>
    <t>AS</t>
  </si>
  <si>
    <t>American Samoa Telecommunications Authority</t>
  </si>
  <si>
    <t>ATKN</t>
  </si>
  <si>
    <t>Atkins Telephone Company</t>
  </si>
  <si>
    <t>ATLN</t>
  </si>
  <si>
    <t>NC</t>
  </si>
  <si>
    <t>Atlantic Telephone Membership Corporation</t>
  </si>
  <si>
    <t>ATLS</t>
  </si>
  <si>
    <t>Atlas Telephone Company, Inc.</t>
  </si>
  <si>
    <t>AYRS</t>
  </si>
  <si>
    <t>Ayersville Telephone Company</t>
  </si>
  <si>
    <t>BCKL</t>
  </si>
  <si>
    <t>Buckland Telephone Co.</t>
  </si>
  <si>
    <t>BCVL</t>
  </si>
  <si>
    <t>Baca Valley Telephone Company, Inc.</t>
  </si>
  <si>
    <t>BGGS</t>
  </si>
  <si>
    <t>Beggs Telephone Company, Inc.</t>
  </si>
  <si>
    <t>BGGS2</t>
  </si>
  <si>
    <t>Buggs Island Telephone Cooperative</t>
  </si>
  <si>
    <t>BLDS</t>
  </si>
  <si>
    <t>Bledsoe Telephone Cooperative Inc.</t>
  </si>
  <si>
    <t>BLDW</t>
  </si>
  <si>
    <t>Baldwin Telecom, Inc.</t>
  </si>
  <si>
    <t>BLDW2</t>
  </si>
  <si>
    <t>Baldwin Nashville Telephone Company, Inc.</t>
  </si>
  <si>
    <t>BLLC</t>
  </si>
  <si>
    <t>Bulloch County Rural Telephone Cooperative, Inc.</t>
  </si>
  <si>
    <t>BLLR</t>
  </si>
  <si>
    <t>Ballard Rural Telephone Cooperative Corporation, Inc.</t>
  </si>
  <si>
    <t>BLMN</t>
  </si>
  <si>
    <t>Bloomingdale Telephone Company, Inc.</t>
  </si>
  <si>
    <t>BLMR</t>
  </si>
  <si>
    <t>Bloomer Telephone Company</t>
  </si>
  <si>
    <t>BLNC</t>
  </si>
  <si>
    <t>Blanca Telephone Company/Jade Communications LLC</t>
  </si>
  <si>
    <t>BLNC2</t>
  </si>
  <si>
    <t>Blanchard Telephone Association, Inc.</t>
  </si>
  <si>
    <t>BLSS</t>
  </si>
  <si>
    <t>Blossom Telephone Co., Inc.</t>
  </si>
  <si>
    <t>BLVL</t>
  </si>
  <si>
    <t>Blue Valley Tele-Communications, Inc.</t>
  </si>
  <si>
    <t>BNLM</t>
  </si>
  <si>
    <t>Ben Lomand</t>
  </si>
  <si>
    <t>BNTN</t>
  </si>
  <si>
    <t>Benton Ridge Telephone Company</t>
  </si>
  <si>
    <t>BNTN2</t>
  </si>
  <si>
    <t>Benton Cooperative Telephone Company</t>
  </si>
  <si>
    <t>BRCK</t>
  </si>
  <si>
    <t>Brick Skirt Holdings</t>
  </si>
  <si>
    <t>BRDR</t>
  </si>
  <si>
    <t>Border to Border Communications, Inc.</t>
  </si>
  <si>
    <t>BRGN</t>
  </si>
  <si>
    <t>Bergen Telephone Company</t>
  </si>
  <si>
    <t>BRGT</t>
  </si>
  <si>
    <t>Baraga Telephone Company</t>
  </si>
  <si>
    <t>BRKL</t>
  </si>
  <si>
    <t>Brooklyn Mutual Telecommunications Cooperative</t>
  </si>
  <si>
    <t>BRKS</t>
  </si>
  <si>
    <t>Burke's Garden Telephone Co., Inc.</t>
  </si>
  <si>
    <t>BRND</t>
  </si>
  <si>
    <t>Brandenburg Communications Corp.</t>
  </si>
  <si>
    <t>BRNR</t>
  </si>
  <si>
    <t>Bernard Telephone Company, Inc.</t>
  </si>
  <si>
    <t>BRRY</t>
  </si>
  <si>
    <t>Barry County Services Company</t>
  </si>
  <si>
    <t>BRSF</t>
  </si>
  <si>
    <t>Beresford Municipal Telephone Company</t>
  </si>
  <si>
    <t>BRZR</t>
  </si>
  <si>
    <t>Brazoria Telephone Company</t>
  </si>
  <si>
    <t>BSCM</t>
  </si>
  <si>
    <t>Bascom Mutual Telephone Company</t>
  </si>
  <si>
    <t>BVRC</t>
  </si>
  <si>
    <t>Beaver Creek Cooperative Telephone Company</t>
  </si>
  <si>
    <t>BWTL</t>
  </si>
  <si>
    <t>BW Telcom</t>
  </si>
  <si>
    <t>BXBY</t>
  </si>
  <si>
    <t>Bixby Telephone Company</t>
  </si>
  <si>
    <t>CCHR</t>
  </si>
  <si>
    <t>Cochrane Cooperative Telephone Company</t>
  </si>
  <si>
    <t>CHBR</t>
  </si>
  <si>
    <t>Chibardun Telephone Cooperative, Inc.</t>
  </si>
  <si>
    <t>CHCK</t>
  </si>
  <si>
    <t>Chickasaw Holding Company</t>
  </si>
  <si>
    <t>CHQM</t>
  </si>
  <si>
    <t>Chequamegon Communications Cooperative, Inc.</t>
  </si>
  <si>
    <t>CHRC</t>
  </si>
  <si>
    <t>Churchill County, State of Nevada</t>
  </si>
  <si>
    <t>CHRK</t>
  </si>
  <si>
    <t>Cherokee Telephone Company</t>
  </si>
  <si>
    <t>CHRT</t>
  </si>
  <si>
    <t>Chariton Valley Telephone Corporation</t>
  </si>
  <si>
    <t>CHST</t>
  </si>
  <si>
    <t>Chester Telephone Company</t>
  </si>
  <si>
    <t>CHYN</t>
  </si>
  <si>
    <t>Cheyenne River Sioux Tribe Telephone Authority</t>
  </si>
  <si>
    <t>CLMB</t>
  </si>
  <si>
    <t>Columbus Telephone Company</t>
  </si>
  <si>
    <t>CLMN</t>
  </si>
  <si>
    <t>Coleman County Telephone Cooperative, Inc.</t>
  </si>
  <si>
    <t>CLRC</t>
  </si>
  <si>
    <t>Clear Creek Mutual Telephone Company</t>
  </si>
  <si>
    <t>CLRK</t>
  </si>
  <si>
    <t>Clarksville Mutual Telephone Company</t>
  </si>
  <si>
    <t>CLRL</t>
  </si>
  <si>
    <t>Clear Lake Independent Telephone Company</t>
  </si>
  <si>
    <t>CLRN</t>
  </si>
  <si>
    <t>Clarence Telephone Company, Inc.</t>
  </si>
  <si>
    <t>CLTL</t>
  </si>
  <si>
    <t>Colo Telephone Company</t>
  </si>
  <si>
    <t>CLTN</t>
  </si>
  <si>
    <t>Colton Telephone Company</t>
  </si>
  <si>
    <t>CLVR</t>
  </si>
  <si>
    <t>Calaveras Communications Company</t>
  </si>
  <si>
    <t>CLYC</t>
  </si>
  <si>
    <t>Clay County Rural Telephone Cooperative, Inc.</t>
  </si>
  <si>
    <t>CMBR3</t>
  </si>
  <si>
    <t>Cambridge TelCom, Inc.</t>
  </si>
  <si>
    <t>CMBY</t>
  </si>
  <si>
    <t>Cumby Telephone Cooperative, Inc.</t>
  </si>
  <si>
    <t>CMLT</t>
  </si>
  <si>
    <t>C-M-L Telephone Cooperative Association</t>
  </si>
  <si>
    <t>CMMN2</t>
  </si>
  <si>
    <t>Community Telephone Co., Inc.</t>
  </si>
  <si>
    <t>CMMN3</t>
  </si>
  <si>
    <t>Communications 1 Network, Inc.</t>
  </si>
  <si>
    <t>CNBY</t>
  </si>
  <si>
    <t>Canby Telephone Association</t>
  </si>
  <si>
    <t>CNDN</t>
  </si>
  <si>
    <t>Canadian Valley Telephone Company</t>
  </si>
  <si>
    <t>CNNN</t>
  </si>
  <si>
    <t>Cunningham Management, Inc.</t>
  </si>
  <si>
    <t>CNSL</t>
  </si>
  <si>
    <t>Consolidated Telephone Company</t>
  </si>
  <si>
    <t>CNSL3</t>
  </si>
  <si>
    <t>Consolidated Telcom</t>
  </si>
  <si>
    <t>CNTR</t>
  </si>
  <si>
    <t>Central Oklahoma Telephone Co.</t>
  </si>
  <si>
    <t>CNTR3</t>
  </si>
  <si>
    <t>Central Arkansas Telephone Cooperative, Inc.</t>
  </si>
  <si>
    <t>COMP</t>
  </si>
  <si>
    <t>Comporium, Inc.</t>
  </si>
  <si>
    <t>COTC</t>
  </si>
  <si>
    <t>Colonial Telephone Company</t>
  </si>
  <si>
    <t>CPRC</t>
  </si>
  <si>
    <t>Cap Rock Telephone Cooperative, Inc.</t>
  </si>
  <si>
    <t>CPRT</t>
  </si>
  <si>
    <t>Cooperative Telephone Exchange</t>
  </si>
  <si>
    <t>CRGV</t>
  </si>
  <si>
    <t>Craigville Telephone Company, Inc.</t>
  </si>
  <si>
    <t>CRNB</t>
  </si>
  <si>
    <t>Corn Belt Telephone Company</t>
  </si>
  <si>
    <t>CRWK</t>
  </si>
  <si>
    <t>Craw-Kan Telephone Cooperative Inc.</t>
  </si>
  <si>
    <t>CRWN</t>
  </si>
  <si>
    <t>Crown Point Telephone Corporation</t>
  </si>
  <si>
    <t>CSCD2</t>
  </si>
  <si>
    <t>Cascade Communications Company</t>
  </si>
  <si>
    <t>CSTL</t>
  </si>
  <si>
    <t>Castleberry Communications</t>
  </si>
  <si>
    <t>CSTR</t>
  </si>
  <si>
    <t>Custer Telephone Cooperative Inc.</t>
  </si>
  <si>
    <t>CTSC</t>
  </si>
  <si>
    <t>CTS Telecommunications Corporation</t>
  </si>
  <si>
    <t>CTYF</t>
  </si>
  <si>
    <t>City of Brookings Telephone Fund</t>
  </si>
  <si>
    <t>CTYF2</t>
  </si>
  <si>
    <t>City of Faith Municipal Telephone Company</t>
  </si>
  <si>
    <t>CTYF4</t>
  </si>
  <si>
    <t>City of Barnesville Municipal Telephone</t>
  </si>
  <si>
    <t>CTZN</t>
  </si>
  <si>
    <t>Citizens Telephone Corporation</t>
  </si>
  <si>
    <t>CTZN2</t>
  </si>
  <si>
    <t>Citizens Mutual Telephone Cooperative</t>
  </si>
  <si>
    <t>CTZN4</t>
  </si>
  <si>
    <t>Citizens Telephone Company of Higginsville, Missouri</t>
  </si>
  <si>
    <t>CTZN5</t>
  </si>
  <si>
    <t>Citizens Telephone Company of Kecksburg</t>
  </si>
  <si>
    <t>CTZN8</t>
  </si>
  <si>
    <t>Citizens Telephone Cooperative, Inc. (WI)</t>
  </si>
  <si>
    <t>CTZN9</t>
  </si>
  <si>
    <t>CZDT</t>
  </si>
  <si>
    <t>Cozad Telephone Company</t>
  </si>
  <si>
    <t>DCKY</t>
  </si>
  <si>
    <t>Dickey Rural Telephone Cooperative</t>
  </si>
  <si>
    <t>DCNT</t>
  </si>
  <si>
    <t>Duo County Telephone Cooperative Inc.</t>
  </si>
  <si>
    <t>DCTR</t>
  </si>
  <si>
    <t>Decatur Holding Company, Inc.</t>
  </si>
  <si>
    <t>DDBN</t>
  </si>
  <si>
    <t>D D &amp; B, Inc.</t>
  </si>
  <si>
    <t>DKTC</t>
  </si>
  <si>
    <t>Dakota Central Telecommunications Cooperative</t>
  </si>
  <si>
    <t>DLCM</t>
  </si>
  <si>
    <t>Delcambre Telephone Co.</t>
  </si>
  <si>
    <t>DLLR</t>
  </si>
  <si>
    <t>DTC Holding Company</t>
  </si>
  <si>
    <t>DLLT</t>
  </si>
  <si>
    <t>Dell Telephone Cooperative, Inc.</t>
  </si>
  <si>
    <t>DMNT</t>
  </si>
  <si>
    <t>Dumont Telephone Company</t>
  </si>
  <si>
    <t>DNBR</t>
  </si>
  <si>
    <t>Dunbarton Telephone Company, Inc.</t>
  </si>
  <si>
    <t>DNKR</t>
  </si>
  <si>
    <t>Dunkerton Telephone Cooperative</t>
  </si>
  <si>
    <t>DPCM</t>
  </si>
  <si>
    <t>D &amp; P Communications, Inc.</t>
  </si>
  <si>
    <t>DRNT</t>
  </si>
  <si>
    <t>Darien Telephone Company, Inc.</t>
  </si>
  <si>
    <t>DVSS</t>
  </si>
  <si>
    <t>Daviess-Martin County RTC</t>
  </si>
  <si>
    <t>DXVL</t>
  </si>
  <si>
    <t>Dixville Telephone Company</t>
  </si>
  <si>
    <t>DYCM</t>
  </si>
  <si>
    <t>Dycom Holding, Inc.</t>
  </si>
  <si>
    <t>DYLS</t>
  </si>
  <si>
    <t>Doylestown Telephone Company</t>
  </si>
  <si>
    <t>EGLT</t>
  </si>
  <si>
    <t>Eagle Telephone Systems, Inc.</t>
  </si>
  <si>
    <t>EGYP</t>
  </si>
  <si>
    <t>Egyptian Telephone Cooperative Association</t>
  </si>
  <si>
    <t>ELLJ</t>
  </si>
  <si>
    <t>Ellijay Telephone Company</t>
  </si>
  <si>
    <t>ELLS</t>
  </si>
  <si>
    <t>Ellsworth Cooperative Telephone Association</t>
  </si>
  <si>
    <t>EMLY</t>
  </si>
  <si>
    <t>Emily Cooperative Telephone Company</t>
  </si>
  <si>
    <t>EMRY</t>
  </si>
  <si>
    <t>Emery Telcom</t>
  </si>
  <si>
    <t>EPCT</t>
  </si>
  <si>
    <t>Epic Touch Company</t>
  </si>
  <si>
    <t>ESTR</t>
  </si>
  <si>
    <t>Eastern Slope Rural Telephone Association, Inc.</t>
  </si>
  <si>
    <t>ESTX</t>
  </si>
  <si>
    <t>Eastex Telephone Cooperative, Inc.</t>
  </si>
  <si>
    <t>ETLC</t>
  </si>
  <si>
    <t>EATEL Corp.</t>
  </si>
  <si>
    <t>EVRT</t>
  </si>
  <si>
    <t>Evertek Enterprises</t>
  </si>
  <si>
    <t>FBCM</t>
  </si>
  <si>
    <t>F&amp;B Communications, Inc.</t>
  </si>
  <si>
    <t>FDFC</t>
  </si>
  <si>
    <t>FDF Communications Co.</t>
  </si>
  <si>
    <t>FDLT</t>
  </si>
  <si>
    <t>Fidelity Communications Company</t>
  </si>
  <si>
    <t>FDRT</t>
  </si>
  <si>
    <t>Federated Telephone Cooperative</t>
  </si>
  <si>
    <t>FLRM</t>
  </si>
  <si>
    <t>Filer Mutual Telephone Company</t>
  </si>
  <si>
    <t>FRBR</t>
  </si>
  <si>
    <t>Farber Telephone Company</t>
  </si>
  <si>
    <t>FRMR2</t>
  </si>
  <si>
    <t>Farmers &amp; Merchants Mutual Telephone Company</t>
  </si>
  <si>
    <t>FRMR3</t>
  </si>
  <si>
    <t>Farmers Cooperative Telephone Company-Dysart</t>
  </si>
  <si>
    <t>FRMR7</t>
  </si>
  <si>
    <t>Farmers Mutual Telephone Company (ID)</t>
  </si>
  <si>
    <t>FRMR8</t>
  </si>
  <si>
    <t>Farmers Mutual Tel</t>
  </si>
  <si>
    <t>FRMR9</t>
  </si>
  <si>
    <t>Farmers Mutual Telephone Company (OH)</t>
  </si>
  <si>
    <t>FRMRA</t>
  </si>
  <si>
    <t>Farmers Telecommunications Cooperative, Inc.</t>
  </si>
  <si>
    <t>Farmers Mutual Telephone Cooperative ΓÇô Shellsburg</t>
  </si>
  <si>
    <t>FRMRI</t>
  </si>
  <si>
    <t>Farmers Telephone Company, Inc.</t>
  </si>
  <si>
    <t>FRMRN</t>
  </si>
  <si>
    <t>Farmers Mutual Telephone Company-Nora Springs</t>
  </si>
  <si>
    <t>FRMRS</t>
  </si>
  <si>
    <t>Farmers Mutual Telephone Company of Stanton, Iowa</t>
  </si>
  <si>
    <t>FRMRU</t>
  </si>
  <si>
    <t>Farmers Mutual Cooperative Telephone Company-Moulton</t>
  </si>
  <si>
    <t>FRMSC</t>
  </si>
  <si>
    <t>Farmers Telephone Cooperative, Inc. (SC)</t>
  </si>
  <si>
    <t>FRNK</t>
  </si>
  <si>
    <t>Franklin Telephone Co., Inc.</t>
  </si>
  <si>
    <t>FRTM</t>
  </si>
  <si>
    <t>Fort Mojave Telecommunications, Inc.</t>
  </si>
  <si>
    <t>FTHL</t>
  </si>
  <si>
    <t>Foothills Rural Telephone Cooperative Corporation, Inc.</t>
  </si>
  <si>
    <t>FTJN</t>
  </si>
  <si>
    <t>Ft. Jennings Telephone Company</t>
  </si>
  <si>
    <t>GDLP</t>
  </si>
  <si>
    <t>Guadalupe Valley Telephone Cooperative, Inc.</t>
  </si>
  <si>
    <t>GEAR</t>
  </si>
  <si>
    <t>Gearheart Communications</t>
  </si>
  <si>
    <t>GLDF</t>
  </si>
  <si>
    <t>Goldfield Telephone Company</t>
  </si>
  <si>
    <t>GLDN</t>
  </si>
  <si>
    <t>Golden Wheat, Inc.</t>
  </si>
  <si>
    <t>GLDN2</t>
  </si>
  <si>
    <t>Golden West Telecommunications Cooperative, Inc.</t>
  </si>
  <si>
    <t>GLNW</t>
  </si>
  <si>
    <t>Glenwood Telephone Company</t>
  </si>
  <si>
    <t>GLNW2</t>
  </si>
  <si>
    <t>Glenwood Telephone Membership Corp.</t>
  </si>
  <si>
    <t>GLRV</t>
  </si>
  <si>
    <t>Gila River Telecommunications, Inc.</t>
  </si>
  <si>
    <t>GNDT</t>
  </si>
  <si>
    <t>Ganado Telephone Company, Inc.</t>
  </si>
  <si>
    <t>GRDN</t>
  </si>
  <si>
    <t>Gardonville Cooperative Telephone Association</t>
  </si>
  <si>
    <t>GRDN2</t>
  </si>
  <si>
    <t>Garden Valley Telephone Company</t>
  </si>
  <si>
    <t>GRFT</t>
  </si>
  <si>
    <t>Grafton Communications, Inc.</t>
  </si>
  <si>
    <t>GRHM</t>
  </si>
  <si>
    <t>Gorham Communications, Inc.</t>
  </si>
  <si>
    <t>GRMN</t>
  </si>
  <si>
    <t>Germantown Telephone Company, Inc.</t>
  </si>
  <si>
    <t>GRNB</t>
  </si>
  <si>
    <t>Granby Telephone Company</t>
  </si>
  <si>
    <t>GRND</t>
  </si>
  <si>
    <t>Grand Telephone Company</t>
  </si>
  <si>
    <t>GRND2</t>
  </si>
  <si>
    <t>Grand Mound Cooperative Telephone Association</t>
  </si>
  <si>
    <t>GRND3</t>
  </si>
  <si>
    <t>Grandview Mutual Telephone Company</t>
  </si>
  <si>
    <t>GRNH</t>
  </si>
  <si>
    <t>Green Hills Telephone Corporation</t>
  </si>
  <si>
    <t>GRRM</t>
  </si>
  <si>
    <t>Grauer Management Inc.</t>
  </si>
  <si>
    <t>GRSW</t>
  </si>
  <si>
    <t>Griswold Cooperative Telephone Company</t>
  </si>
  <si>
    <t>GRVS</t>
  </si>
  <si>
    <t>Gervais Telephone Company</t>
  </si>
  <si>
    <t>GTAT</t>
  </si>
  <si>
    <t>GU</t>
  </si>
  <si>
    <t>AP TeleGuam Holdings, Inc.</t>
  </si>
  <si>
    <t>GTNG</t>
  </si>
  <si>
    <t>Geetingsville Telephone Company Inc.</t>
  </si>
  <si>
    <t>HBBR</t>
  </si>
  <si>
    <t>Hubbard Cooperative Telephone Association</t>
  </si>
  <si>
    <t>HBCM</t>
  </si>
  <si>
    <t>H&amp;B Enterprises Inc.</t>
  </si>
  <si>
    <t>HCKR</t>
  </si>
  <si>
    <t>Hickory Utility Services, Inc.</t>
  </si>
  <si>
    <t>HGHL2</t>
  </si>
  <si>
    <t>Highland Telephone Cooperative, Inc. (KY &amp; TN)</t>
  </si>
  <si>
    <t>HLLC</t>
  </si>
  <si>
    <t>Hill Country Telephone Cooperative, Inc.</t>
  </si>
  <si>
    <t>HLLR</t>
  </si>
  <si>
    <t>Hilliary Communications, LLC</t>
  </si>
  <si>
    <t>HLST</t>
  </si>
  <si>
    <t>Halstad Telephone Company</t>
  </si>
  <si>
    <t>HMNG</t>
  </si>
  <si>
    <t>Hemingford Cooperative Telephone Company</t>
  </si>
  <si>
    <t>HMNT</t>
  </si>
  <si>
    <t>Home Enterprises, Inc.</t>
  </si>
  <si>
    <t>HNCC</t>
  </si>
  <si>
    <t>Hancock Rural Telephone Corporation</t>
  </si>
  <si>
    <t>HNDR</t>
  </si>
  <si>
    <t>Henderson Cooperative Telephone Company</t>
  </si>
  <si>
    <t>HNTN</t>
  </si>
  <si>
    <t>Hinton Holding Company</t>
  </si>
  <si>
    <t>HRDY</t>
  </si>
  <si>
    <t>Hardy Telecommunications, Inc.</t>
  </si>
  <si>
    <t>HRMN</t>
  </si>
  <si>
    <t>Harmony Telephone Company</t>
  </si>
  <si>
    <t>HRRY</t>
  </si>
  <si>
    <t>Horry Telephone Cooperative, Inc.</t>
  </si>
  <si>
    <t>HRSH</t>
  </si>
  <si>
    <t>Hershey Cooperative Telephone Company</t>
  </si>
  <si>
    <t>HRTF</t>
  </si>
  <si>
    <t>Heart of Iowa Communications Cooperative</t>
  </si>
  <si>
    <t>HRTN</t>
  </si>
  <si>
    <t>Hartington Telecommunications Co., Inc.</t>
  </si>
  <si>
    <t>HRZC</t>
  </si>
  <si>
    <t>Horizon Communications, Inc.</t>
  </si>
  <si>
    <t>HSPR</t>
  </si>
  <si>
    <t>Hospers Telephone Exchange, Inc.</t>
  </si>
  <si>
    <t>HTCH</t>
  </si>
  <si>
    <t>HTC Holding Co.</t>
  </si>
  <si>
    <t>HWKY</t>
  </si>
  <si>
    <t>Hawkeye Telephone Company</t>
  </si>
  <si>
    <t>HXLY</t>
  </si>
  <si>
    <t>Huxley Communications Cooperative</t>
  </si>
  <si>
    <t>HYNV</t>
  </si>
  <si>
    <t>Hayneville Holding Company, Inc.</t>
  </si>
  <si>
    <t>IMTL</t>
  </si>
  <si>
    <t>IAMO Telephone Company</t>
  </si>
  <si>
    <t>INTR2</t>
  </si>
  <si>
    <t>InterBel Telephone Cooperative, Inc.</t>
  </si>
  <si>
    <t>JHNS</t>
  </si>
  <si>
    <t>Johnson Telephone Company</t>
  </si>
  <si>
    <t>KLDT</t>
  </si>
  <si>
    <t>Kalida Telephone Company, Inc.</t>
  </si>
  <si>
    <t>KLLD</t>
  </si>
  <si>
    <t>Killduff Telephone Company</t>
  </si>
  <si>
    <t>KLNC</t>
  </si>
  <si>
    <t>Kalona Cooperative Telephone Company</t>
  </si>
  <si>
    <t>KLTL</t>
  </si>
  <si>
    <t>KALTELCO, Inc.</t>
  </si>
  <si>
    <t>KNGD</t>
  </si>
  <si>
    <t>Kingdom Telephone Company</t>
  </si>
  <si>
    <t>KNKL</t>
  </si>
  <si>
    <t>KanOkla Telephone Association, Inc.</t>
  </si>
  <si>
    <t>KNNB</t>
  </si>
  <si>
    <t>Kennebec Telephone Company, Inc.</t>
  </si>
  <si>
    <t>KNSM</t>
  </si>
  <si>
    <t>Kinsman Mutual Telephone Co.</t>
  </si>
  <si>
    <t>KPLN</t>
  </si>
  <si>
    <t>Kaplan Telephone Company, Inc.</t>
  </si>
  <si>
    <t>KSSN</t>
  </si>
  <si>
    <t>Kasson &amp; Mantorville Telephone Company</t>
  </si>
  <si>
    <t>KYST</t>
  </si>
  <si>
    <t>Keystone Farmers Cooperative Telephone Company</t>
  </si>
  <si>
    <t>LCRR</t>
  </si>
  <si>
    <t>Leaco Rural Telephone Cooperative, Inc.</t>
  </si>
  <si>
    <t>LGNR</t>
  </si>
  <si>
    <t>Ligonier Telephone Co., Inc.</t>
  </si>
  <si>
    <t>LGNT</t>
  </si>
  <si>
    <t>Logan Telephone Cooperative, Inc.</t>
  </si>
  <si>
    <t>LHGH</t>
  </si>
  <si>
    <t>Lehigh Valley Cooperative Telephone Association</t>
  </si>
  <si>
    <t>LHRP1</t>
  </si>
  <si>
    <t>LaHarpe Telephone Company, Inc. (IL)</t>
  </si>
  <si>
    <t>LHRP2</t>
  </si>
  <si>
    <t>LaHarpe Telephone Company, Inc. (KS)</t>
  </si>
  <si>
    <t>LJCR</t>
  </si>
  <si>
    <t>La Jicarita Rural Telephone Cooperative</t>
  </si>
  <si>
    <t>LKLN</t>
  </si>
  <si>
    <t>Lakeland Communications, Inc.</t>
  </si>
  <si>
    <t>LKLV</t>
  </si>
  <si>
    <t>Lake Livingston Telephone Company</t>
  </si>
  <si>
    <t>LMNW</t>
  </si>
  <si>
    <t>Lemonweir Valley Telephone Company</t>
  </si>
  <si>
    <t>LNCL2</t>
  </si>
  <si>
    <t>Lincolnville Telephone Company</t>
  </si>
  <si>
    <t>LNNN</t>
  </si>
  <si>
    <t>Lennon Telephone Company</t>
  </si>
  <si>
    <t>LNRM</t>
  </si>
  <si>
    <t>Leonore Mutual Telephone Co., Inc.</t>
  </si>
  <si>
    <t>LNSD</t>
  </si>
  <si>
    <t>Lonsdale Telephone Company</t>
  </si>
  <si>
    <t>LNTL</t>
  </si>
  <si>
    <t>Lintel, Inc.</t>
  </si>
  <si>
    <t>LPNT</t>
  </si>
  <si>
    <t>Lipan Telephone Company, Inc.</t>
  </si>
  <si>
    <t>LPRT</t>
  </si>
  <si>
    <t>La Porte City Telephone Company</t>
  </si>
  <si>
    <t>LRLH</t>
  </si>
  <si>
    <t>Laurel Highland Total Communications, Inc.</t>
  </si>
  <si>
    <t>LSMR</t>
  </si>
  <si>
    <t>Lismore Cooperative Telephone Company</t>
  </si>
  <si>
    <t>LSTN</t>
  </si>
  <si>
    <t>Lost Nation-Elwood Telephone Company</t>
  </si>
  <si>
    <t>LTCH</t>
  </si>
  <si>
    <t>LTC Holding Company, Inc.</t>
  </si>
  <si>
    <t>LVCT</t>
  </si>
  <si>
    <t>Lavaca Telephone Company, Inc.</t>
  </si>
  <si>
    <t>LVLL</t>
  </si>
  <si>
    <t>LaValle Telephone Cooperative, Inc.</t>
  </si>
  <si>
    <t>LWRD</t>
  </si>
  <si>
    <t>La Ward Telephone Exchange, Inc.</t>
  </si>
  <si>
    <t>LYNN</t>
  </si>
  <si>
    <t>Lynnville Telephone Company</t>
  </si>
  <si>
    <t>MCCL</t>
  </si>
  <si>
    <t>McClure Telephone Company</t>
  </si>
  <si>
    <t>MCDN</t>
  </si>
  <si>
    <t>McDonald County Telephone Company</t>
  </si>
  <si>
    <t>MCDN2</t>
  </si>
  <si>
    <t>McDonough Telephone Cooperative Inc.</t>
  </si>
  <si>
    <t>MDCH</t>
  </si>
  <si>
    <t>MADCO Holding Company</t>
  </si>
  <si>
    <t>MDPL2</t>
  </si>
  <si>
    <t>Mediapolis Telephone Company</t>
  </si>
  <si>
    <t>MDSN</t>
  </si>
  <si>
    <t>Madison Telephone Company</t>
  </si>
  <si>
    <t>MDST</t>
  </si>
  <si>
    <t>Midstate Communications, Inc. (SD)</t>
  </si>
  <si>
    <t>MDST2</t>
  </si>
  <si>
    <t>Midstate Telephone Company</t>
  </si>
  <si>
    <t>MDVL</t>
  </si>
  <si>
    <t>Midvale Telephone Exchange</t>
  </si>
  <si>
    <t>MGZN</t>
  </si>
  <si>
    <t>Magazine Telephone Company, Inc.</t>
  </si>
  <si>
    <t>MLBR</t>
  </si>
  <si>
    <t>Mulberry Cooperative Telephone Co. Inc.</t>
  </si>
  <si>
    <t>MLLL</t>
  </si>
  <si>
    <t>Molalla Communications Company</t>
  </si>
  <si>
    <t>MLSC</t>
  </si>
  <si>
    <t>Miles Cooperative Telephone Association</t>
  </si>
  <si>
    <t>MLSN</t>
  </si>
  <si>
    <t>Miles Enterprises, Inc.</t>
  </si>
  <si>
    <t>MNBR</t>
  </si>
  <si>
    <t>Minburn Telephone Company</t>
  </si>
  <si>
    <t>MNCH</t>
  </si>
  <si>
    <t>Manchester-Hartland Telephone Company</t>
  </si>
  <si>
    <t>MNCR</t>
  </si>
  <si>
    <t>Mon-Cre Telephone Cooperative, Inc.</t>
  </si>
  <si>
    <t>MNDV</t>
  </si>
  <si>
    <t>Moundville Communications, Inc.</t>
  </si>
  <si>
    <t>MNFR</t>
  </si>
  <si>
    <t>Minford Telephone Company</t>
  </si>
  <si>
    <t>MNNT</t>
  </si>
  <si>
    <t>Monon Telephone Company Inc.</t>
  </si>
  <si>
    <t>MNRV</t>
  </si>
  <si>
    <t>Minerva Valley Telephone Company, Inc.</t>
  </si>
  <si>
    <t>MNTN</t>
  </si>
  <si>
    <t>Mountain Rural Telephone Cooperative Corporation, Inc.</t>
  </si>
  <si>
    <t>MNTR</t>
  </si>
  <si>
    <t>Monitor Cooperative Telephone Company</t>
  </si>
  <si>
    <t>MNTT</t>
  </si>
  <si>
    <t>Manti Telephone Company</t>
  </si>
  <si>
    <t>MRLB</t>
  </si>
  <si>
    <t>Moore &amp; Liberty Telephone Company/Griggs County Telephone</t>
  </si>
  <si>
    <t>MRNL</t>
  </si>
  <si>
    <t>Marne &amp; Elk Horn Telephone Company</t>
  </si>
  <si>
    <t>MRQT</t>
  </si>
  <si>
    <t>Marquette-Adams Telephone Cooperative, Inc.</t>
  </si>
  <si>
    <t>MSCL</t>
  </si>
  <si>
    <t>Mescalero Apache Telecom, Inc.</t>
  </si>
  <si>
    <t>MSHL</t>
  </si>
  <si>
    <t>Mashell Inc.</t>
  </si>
  <si>
    <t>MTCC</t>
  </si>
  <si>
    <t>MTCO Corporation</t>
  </si>
  <si>
    <t>MTLT</t>
  </si>
  <si>
    <t>Mutual Telephone Company (KS)</t>
  </si>
  <si>
    <t>MTLT3</t>
  </si>
  <si>
    <t>Mutual Telephone Company (IA)</t>
  </si>
  <si>
    <t>NDLC</t>
  </si>
  <si>
    <t>Nedelco, Incorporated</t>
  </si>
  <si>
    <t>NLSN</t>
  </si>
  <si>
    <t>Nelson Telephone Cooperative</t>
  </si>
  <si>
    <t>NMNT</t>
  </si>
  <si>
    <t>Nemont Telephone Cooperative, Inc.</t>
  </si>
  <si>
    <t>NNNT</t>
  </si>
  <si>
    <t>Nunn Telephone Company</t>
  </si>
  <si>
    <t>NRTCI</t>
  </si>
  <si>
    <t>North Central Telephone Cooperative, Inc.</t>
  </si>
  <si>
    <t>NRTH2</t>
  </si>
  <si>
    <t>North Dakota Telephone Company</t>
  </si>
  <si>
    <t>NRTH4</t>
  </si>
  <si>
    <t>Northeast Communications of Wisconsin, Inc.</t>
  </si>
  <si>
    <t>NRTH5</t>
  </si>
  <si>
    <t>Northeast Louisiana Telephone Co., Inc.</t>
  </si>
  <si>
    <t>NRTH6</t>
  </si>
  <si>
    <t>Northeast Missouri Rural Telephone Company</t>
  </si>
  <si>
    <t>NRTH7</t>
  </si>
  <si>
    <t>Northeast Nebraska Telephone Company</t>
  </si>
  <si>
    <t>NRTH9</t>
  </si>
  <si>
    <t>Northern Telephone Cooperative, Inc.</t>
  </si>
  <si>
    <t>NRTHC</t>
  </si>
  <si>
    <t>North-State Telephone Co. (NC)</t>
  </si>
  <si>
    <t>NRTHW</t>
  </si>
  <si>
    <t>Northwest Communications Cooperative</t>
  </si>
  <si>
    <t>NRTX</t>
  </si>
  <si>
    <t>Nortex Communications</t>
  </si>
  <si>
    <t>NTCC</t>
  </si>
  <si>
    <t>NATCO Communications, Inc.</t>
  </si>
  <si>
    <t>NTCH</t>
  </si>
  <si>
    <t>NITCO Holding Corporation</t>
  </si>
  <si>
    <t>NVLH</t>
  </si>
  <si>
    <t>Nevill Holdings, Inc.</t>
  </si>
  <si>
    <t>NWHP</t>
  </si>
  <si>
    <t>New Hope Telephone Cooperative (VA)</t>
  </si>
  <si>
    <t>NWHP2</t>
  </si>
  <si>
    <t>New Hope Telephone Cooperative, Inc. (AL)</t>
  </si>
  <si>
    <t>NWKN</t>
  </si>
  <si>
    <t>New Knoxville Telephone Company/GoldStar Communications, LLC</t>
  </si>
  <si>
    <t>NWLS</t>
  </si>
  <si>
    <t>New Lisbon Telephone Company, Inc.</t>
  </si>
  <si>
    <t>NWPR</t>
  </si>
  <si>
    <t>New Paris Telephone Company, Inc.</t>
  </si>
  <si>
    <t>NWWN</t>
  </si>
  <si>
    <t>New Windsor Communications, Inc.</t>
  </si>
  <si>
    <t>OGDN1</t>
  </si>
  <si>
    <t>Ogden Communications, Inc.</t>
  </si>
  <si>
    <t>OGDN2</t>
  </si>
  <si>
    <t>Ogden Telephone Company</t>
  </si>
  <si>
    <t>ONDC</t>
  </si>
  <si>
    <t>Oneida County Rural Telephone</t>
  </si>
  <si>
    <t>ONDT</t>
  </si>
  <si>
    <t>Oneida Telephone Exchange, Inc.</t>
  </si>
  <si>
    <t>OXFR</t>
  </si>
  <si>
    <t>Oxford Telephone and Telegraph</t>
  </si>
  <si>
    <t>PBLC</t>
  </si>
  <si>
    <t>Public Service Communications, Inc.</t>
  </si>
  <si>
    <t>PDMN</t>
  </si>
  <si>
    <t>Piedmont Rural Telephone Cooperative, Inc.</t>
  </si>
  <si>
    <t>PHLL</t>
  </si>
  <si>
    <t>Phillips County Telephone Company</t>
  </si>
  <si>
    <t>PLBN</t>
  </si>
  <si>
    <t>Paul Bunyan Rural Telephone Cooperative</t>
  </si>
  <si>
    <t>PLCP</t>
  </si>
  <si>
    <t>Palo Cooperative Telephone Association</t>
  </si>
  <si>
    <t>PLMR</t>
  </si>
  <si>
    <t>Palmer Mutual Telephone Company</t>
  </si>
  <si>
    <t>PLMT</t>
  </si>
  <si>
    <t>Palmetto Rural Telephone Cooperative, Inc.</t>
  </si>
  <si>
    <t>PLNS</t>
  </si>
  <si>
    <t>Plains Cooperative Telephone Association, Inc.</t>
  </si>
  <si>
    <t>PLNT</t>
  </si>
  <si>
    <t>Planters Rural Telephone Cooperative, Inc.</t>
  </si>
  <si>
    <t>PLNV</t>
  </si>
  <si>
    <t>Plainview Telephone Co. Inc.</t>
  </si>
  <si>
    <t>PLRC</t>
  </si>
  <si>
    <t>Polar Communication Mutual Aid Corporation</t>
  </si>
  <si>
    <t>PLSK</t>
  </si>
  <si>
    <t>Pulaski White Rural Telephone Coop., Inc.</t>
  </si>
  <si>
    <t>PMBR</t>
  </si>
  <si>
    <t>Pembroke Telephone Cooperative</t>
  </si>
  <si>
    <t>PMBR2</t>
  </si>
  <si>
    <t>Pembroke Telephone Company, Inc.</t>
  </si>
  <si>
    <t>PNBL</t>
  </si>
  <si>
    <t>Pine Belt Communications Co. Inc.</t>
  </si>
  <si>
    <t>PNCR</t>
  </si>
  <si>
    <t>Pencor Services, Inc.</t>
  </si>
  <si>
    <t>PNDR</t>
  </si>
  <si>
    <t>Ponderosa Communications, Inc.</t>
  </si>
  <si>
    <t>PNHN</t>
  </si>
  <si>
    <t>Panhandle Telephone Cooperative, Inc.</t>
  </si>
  <si>
    <t>PNNS</t>
  </si>
  <si>
    <t>Pennsylvania Telephone Company</t>
  </si>
  <si>
    <t>PNRC</t>
  </si>
  <si>
    <t>Panora Communications Cooperative</t>
  </si>
  <si>
    <t>PNRT4</t>
  </si>
  <si>
    <t>Pioneer Telephone Association, Inc.</t>
  </si>
  <si>
    <t>PNSC</t>
  </si>
  <si>
    <t>Penasco Valley Telephone Cooperative, Inc.</t>
  </si>
  <si>
    <t>PNTL</t>
  </si>
  <si>
    <t>Pine Telephone Company</t>
  </si>
  <si>
    <t>PPLS</t>
  </si>
  <si>
    <t>Peoples Telephone Cooperative, Inc./Peoples FiberCom</t>
  </si>
  <si>
    <t>PPLS3</t>
  </si>
  <si>
    <t>Peoples Rural Telephone Cooperative Corporation, Inc.</t>
  </si>
  <si>
    <t>PRCC</t>
  </si>
  <si>
    <t>Price County Telephone Company</t>
  </si>
  <si>
    <t>PRGR</t>
  </si>
  <si>
    <t>Progressive Rural Telephone Co-Op., Inc.</t>
  </si>
  <si>
    <t>PRGR2</t>
  </si>
  <si>
    <t>Progressive Voice &amp; Data, Inc.</t>
  </si>
  <si>
    <t>PRRB</t>
  </si>
  <si>
    <t>Prairieburg Telephone Company, Inc.</t>
  </si>
  <si>
    <t>PRRY</t>
  </si>
  <si>
    <t>Perry-Spencer Rural Telephone Cooperative, Inc.</t>
  </si>
  <si>
    <t>PRST</t>
  </si>
  <si>
    <t>Preston Telephone Company</t>
  </si>
  <si>
    <t>RBNS</t>
  </si>
  <si>
    <t>Robinson Communications Corporation</t>
  </si>
  <si>
    <t>RBRT</t>
  </si>
  <si>
    <t>Roberts County Telephone Cooperative Association</t>
  </si>
  <si>
    <t>RCHL</t>
  </si>
  <si>
    <t>Richland-Grant Telephone Cooperative, Inc.</t>
  </si>
  <si>
    <t>RCHS</t>
  </si>
  <si>
    <t>Rochester Telephone Co., Inc.</t>
  </si>
  <si>
    <t>RCKP</t>
  </si>
  <si>
    <t>Rock Port Telephone Company</t>
  </si>
  <si>
    <t>RDCL</t>
  </si>
  <si>
    <t>Radcliffe Telephone Company</t>
  </si>
  <si>
    <t>RDLY</t>
  </si>
  <si>
    <t>Readlyn Telephone Company</t>
  </si>
  <si>
    <t>RDRV</t>
  </si>
  <si>
    <t>Red River Rural Telephone Association</t>
  </si>
  <si>
    <t>RGGN</t>
  </si>
  <si>
    <t>Roggen Telephone Cooperative Company</t>
  </si>
  <si>
    <t>RGLN</t>
  </si>
  <si>
    <t>Ragland Telephone Company, Inc.</t>
  </si>
  <si>
    <t>RJBT</t>
  </si>
  <si>
    <t>RJB Telecommunications Corp.</t>
  </si>
  <si>
    <t>RNBW</t>
  </si>
  <si>
    <t>Rainbow Telecommunications Association, Inc.</t>
  </si>
  <si>
    <t>RNDL</t>
  </si>
  <si>
    <t>Randolph Telephone Membership Corporation</t>
  </si>
  <si>
    <t>RNGG</t>
  </si>
  <si>
    <t>Ringgold Telephone Company</t>
  </si>
  <si>
    <t>RNGS</t>
  </si>
  <si>
    <t>Ringsted Telephone Company</t>
  </si>
  <si>
    <t>RNST</t>
  </si>
  <si>
    <t>Runestone Telephone Association</t>
  </si>
  <si>
    <t>RRLT1</t>
  </si>
  <si>
    <t>Golden Belt Telephone Association</t>
  </si>
  <si>
    <t>RRLT2</t>
  </si>
  <si>
    <t>Rural Telephone Service Company</t>
  </si>
  <si>
    <t>RSNR</t>
  </si>
  <si>
    <t>Reasnor Telephone Company</t>
  </si>
  <si>
    <t>RSRV</t>
  </si>
  <si>
    <t>Reserve Holdings, Inc.</t>
  </si>
  <si>
    <t>RSRV2</t>
  </si>
  <si>
    <t>Reservation Telephone Cooperative</t>
  </si>
  <si>
    <t>RVRV</t>
  </si>
  <si>
    <t>River Valley Telephone Coop.</t>
  </si>
  <si>
    <t>RYLT</t>
  </si>
  <si>
    <t>Royal Telephone Company</t>
  </si>
  <si>
    <t>SBST</t>
  </si>
  <si>
    <t>Sebastian Enterprises</t>
  </si>
  <si>
    <t>SCHW</t>
  </si>
  <si>
    <t>Schwartz Ventures, Inc.</t>
  </si>
  <si>
    <t>SCMT</t>
  </si>
  <si>
    <t>Scio Mutual Telephone Association</t>
  </si>
  <si>
    <t>SCRD</t>
  </si>
  <si>
    <t>Sacred Wind Enterprises, Inc.</t>
  </si>
  <si>
    <t>SCTT2</t>
  </si>
  <si>
    <t>Scatter Creek Ltd.</t>
  </si>
  <si>
    <t>SCTT3</t>
  </si>
  <si>
    <t>Scott County Telephone Cooperative</t>
  </si>
  <si>
    <t>SDDL</t>
  </si>
  <si>
    <t>Saddleback Communications Inc.</t>
  </si>
  <si>
    <t>SDTW</t>
  </si>
  <si>
    <t>Sodtown Telephone Company</t>
  </si>
  <si>
    <t>SHNN</t>
  </si>
  <si>
    <t>Shenandoah Telecommunications Company</t>
  </si>
  <si>
    <t>SHRN</t>
  </si>
  <si>
    <t>Sharon Telephone Company (IA)</t>
  </si>
  <si>
    <t>SHRN2</t>
  </si>
  <si>
    <t>Sharon Telephone Company (IL &amp; WI)</t>
  </si>
  <si>
    <t>SHRW</t>
  </si>
  <si>
    <t>Sherwood Mutual Telephone Association, Inc.</t>
  </si>
  <si>
    <t>SHWN</t>
  </si>
  <si>
    <t>Shawnee Communications, Inc.</t>
  </si>
  <si>
    <t>SKYL</t>
  </si>
  <si>
    <t>Skyline Telephone Membership Corporation</t>
  </si>
  <si>
    <t>SLCT</t>
  </si>
  <si>
    <t>Selectronics Corporation</t>
  </si>
  <si>
    <t>SLLY</t>
  </si>
  <si>
    <t>Sully Telephone Association</t>
  </si>
  <si>
    <t>SMTH</t>
  </si>
  <si>
    <t>Smithville Holding Company, Inc.</t>
  </si>
  <si>
    <t>SNCR</t>
  </si>
  <si>
    <t>San Carlos Apache Telecommunications Utility, Inc.</t>
  </si>
  <si>
    <t>SNCT</t>
  </si>
  <si>
    <t>Seneca Telephone Company, Inc.</t>
  </si>
  <si>
    <t>SNDH</t>
  </si>
  <si>
    <t>Sandhill Telephone Cooperative, Inc.</t>
  </si>
  <si>
    <t>SNFL</t>
  </si>
  <si>
    <t>Sunflower Enterprises, Inc.</t>
  </si>
  <si>
    <t>SNTL</t>
  </si>
  <si>
    <t>Santel Communications Cooperative</t>
  </si>
  <si>
    <t>SNTR</t>
  </si>
  <si>
    <t>Santa Rosa Telephone Cooperative, Inc.</t>
  </si>
  <si>
    <t>SPCT</t>
  </si>
  <si>
    <t>Spectracomm, Inc.</t>
  </si>
  <si>
    <t>SPRC</t>
  </si>
  <si>
    <t>Spruce Knob Seneca Rocks Telephone, Inc.</t>
  </si>
  <si>
    <t>SPRN</t>
  </si>
  <si>
    <t>Spring Valley Telephone Company, Inc.</t>
  </si>
  <si>
    <t>SPRN2</t>
  </si>
  <si>
    <t>Springville Cooperative Telephone Association, Inc.</t>
  </si>
  <si>
    <t>SPRN3</t>
  </si>
  <si>
    <t>Springcom, Inc.</t>
  </si>
  <si>
    <t>SPRN4</t>
  </si>
  <si>
    <t>Spring Grove Communications</t>
  </si>
  <si>
    <t>SRNT</t>
  </si>
  <si>
    <t>Siren Telephone Company, Inc.</t>
  </si>
  <si>
    <t>SRRT</t>
  </si>
  <si>
    <t>Sierra Tel Communications Group</t>
  </si>
  <si>
    <t>SRRY</t>
  </si>
  <si>
    <t>Surry Telephone Membership Corporation</t>
  </si>
  <si>
    <t>SRSB</t>
  </si>
  <si>
    <t>Searsboro Telephone Company</t>
  </si>
  <si>
    <t>SRTS</t>
  </si>
  <si>
    <t>SRT Communications, Inc.</t>
  </si>
  <si>
    <t>SSKY</t>
  </si>
  <si>
    <t>Siskiyou Communications, Inc.</t>
  </si>
  <si>
    <t>STHC</t>
  </si>
  <si>
    <t>South Central Rural Telephone Cooperative Corporation</t>
  </si>
  <si>
    <t>STHC3</t>
  </si>
  <si>
    <t>South Central Utah Telephone Association, Inc.</t>
  </si>
  <si>
    <t>STHC4</t>
  </si>
  <si>
    <t>South Central Telephone Association, Inc.</t>
  </si>
  <si>
    <t>STHP</t>
  </si>
  <si>
    <t>South Plains Telephone Cooperative, Inc.</t>
  </si>
  <si>
    <t>STHR2</t>
  </si>
  <si>
    <t>Southern Kansas Telephone Company</t>
  </si>
  <si>
    <t>STHS</t>
  </si>
  <si>
    <t>South Slope Cooperative Telephone Company, Inc.</t>
  </si>
  <si>
    <t>STHS2</t>
  </si>
  <si>
    <t>Southeast Nebraska Communications, Inc.</t>
  </si>
  <si>
    <t>STHS3</t>
  </si>
  <si>
    <t>Southeastern Indiana Rural Telephone Cooperative</t>
  </si>
  <si>
    <t>STHW</t>
  </si>
  <si>
    <t>Southwest Texas Telcom, Inc.</t>
  </si>
  <si>
    <t>STHW3</t>
  </si>
  <si>
    <t>Southwest Arkansas Telephone Cooperative, Inc.</t>
  </si>
  <si>
    <t>STJH</t>
  </si>
  <si>
    <t>St. John Telephone, Inc.</t>
  </si>
  <si>
    <t>STLV</t>
  </si>
  <si>
    <t>Steelville Telephone Exchange, Inc.</t>
  </si>
  <si>
    <t>STNH</t>
  </si>
  <si>
    <t>Stoneham Cooperative Telephone Corporation</t>
  </si>
  <si>
    <t>STNT</t>
  </si>
  <si>
    <t>Stanton Telecom, Inc.</t>
  </si>
  <si>
    <t>STPL</t>
  </si>
  <si>
    <t>St. Paul Cooperative Telephone</t>
  </si>
  <si>
    <t>STRK</t>
  </si>
  <si>
    <t>Strickland Communications, Inc.</t>
  </si>
  <si>
    <t>STRT2</t>
  </si>
  <si>
    <t>Star Telephone Membership Corporation</t>
  </si>
  <si>
    <t>STRT3</t>
  </si>
  <si>
    <t>Stratford Mutual Telephone Company</t>
  </si>
  <si>
    <t>STTL</t>
  </si>
  <si>
    <t>S&amp;T Telephone Cooperative Association</t>
  </si>
  <si>
    <t>STTT</t>
  </si>
  <si>
    <t>State Telephone Company, Inc.</t>
  </si>
  <si>
    <t>STYT</t>
  </si>
  <si>
    <t>Stayton Cooperative Telephone Company</t>
  </si>
  <si>
    <t>SWTS</t>
  </si>
  <si>
    <t>Sweetser Rural Telephone Company, Inc.</t>
  </si>
  <si>
    <t>SWYZ</t>
  </si>
  <si>
    <t>Swayzee Telephone Company</t>
  </si>
  <si>
    <t>THCH</t>
  </si>
  <si>
    <t>The Champaign Telephone Company</t>
  </si>
  <si>
    <t>THCH2</t>
  </si>
  <si>
    <t>The Champlain Telephone Company</t>
  </si>
  <si>
    <t>THCK</t>
  </si>
  <si>
    <t>Thacker-Grigsby Telephone Company, Inc.</t>
  </si>
  <si>
    <t>THCN</t>
  </si>
  <si>
    <t>The Conneaut Telephone Company</t>
  </si>
  <si>
    <t>THHN</t>
  </si>
  <si>
    <t>The Hancock Telephone Company</t>
  </si>
  <si>
    <t>THND</t>
  </si>
  <si>
    <t>Tohono O'Odham Utility Authority</t>
  </si>
  <si>
    <t>THPT</t>
  </si>
  <si>
    <t>The Peetz Cooperative Telephone Company</t>
  </si>
  <si>
    <t>THRR</t>
  </si>
  <si>
    <t>Three River Telco</t>
  </si>
  <si>
    <t>THRT</t>
  </si>
  <si>
    <t>The Arthur Mutual Telephone Company</t>
  </si>
  <si>
    <t>THTL</t>
  </si>
  <si>
    <t>The Toledo Telephone Company</t>
  </si>
  <si>
    <t>THTT</t>
  </si>
  <si>
    <t>The Ottoville Mutual Telephone Company</t>
  </si>
  <si>
    <t>TLBI</t>
  </si>
  <si>
    <t>TLB, Inc.</t>
  </si>
  <si>
    <t>TLRS</t>
  </si>
  <si>
    <t>Tularosa Basin Telephone Company, Inc.</t>
  </si>
  <si>
    <t>TRCN</t>
  </si>
  <si>
    <t>Tri-County Communications Cooperative, Inc.</t>
  </si>
  <si>
    <t>TRCN2</t>
  </si>
  <si>
    <t>Tri County Telephone Association, Inc.</t>
  </si>
  <si>
    <t>TRICO</t>
  </si>
  <si>
    <t>Tri-Co Technologies, LLC</t>
  </si>
  <si>
    <t>TRMN</t>
  </si>
  <si>
    <t>Trumansburg Telephone Co., Inc./Ontario Telephone Co., Inc.</t>
  </si>
  <si>
    <t>TRNG</t>
  </si>
  <si>
    <t>Triangle Telephone Cooperative Assn., Inc.</t>
  </si>
  <si>
    <t>TRNT</t>
  </si>
  <si>
    <t>Trenton Telephone Co.</t>
  </si>
  <si>
    <t>TRRL</t>
  </si>
  <si>
    <t>Terral Telephone Company</t>
  </si>
  <si>
    <t>TRTL</t>
  </si>
  <si>
    <t>TrioTel Communications, Inc.</t>
  </si>
  <si>
    <t>TRYC</t>
  </si>
  <si>
    <t>Troy Cablevision, Inc.</t>
  </si>
  <si>
    <t>TWNL</t>
  </si>
  <si>
    <t>Twin Lakes Telephone Cooperative Corporation</t>
  </si>
  <si>
    <t>TWNV</t>
  </si>
  <si>
    <t>Twin Valley Management, Inc.</t>
  </si>
  <si>
    <t>UNNR</t>
  </si>
  <si>
    <t>Union River Telephone Company</t>
  </si>
  <si>
    <t>UNTD</t>
  </si>
  <si>
    <t>United Telephone Association, Inc.</t>
  </si>
  <si>
    <t>UNTD2</t>
  </si>
  <si>
    <t>United Communications Holdings LLC</t>
  </si>
  <si>
    <t>UNTK</t>
  </si>
  <si>
    <t>UniTek, Inc.</t>
  </si>
  <si>
    <t>UPSL</t>
  </si>
  <si>
    <t>Upsala Cooperative Telephone Association</t>
  </si>
  <si>
    <t>UTMA</t>
  </si>
  <si>
    <t>VGHN</t>
  </si>
  <si>
    <t>Vaughnsville Telephone Company</t>
  </si>
  <si>
    <t>VLCN</t>
  </si>
  <si>
    <t>Volcano Communications Company</t>
  </si>
  <si>
    <t>VLHM</t>
  </si>
  <si>
    <t>Viola Home Telephone Company</t>
  </si>
  <si>
    <t>VLLY</t>
  </si>
  <si>
    <t>Valley Telephone Cooperative, Inc. (AZ/NM)</t>
  </si>
  <si>
    <t>VLLY2</t>
  </si>
  <si>
    <t>Valley Telecommunications Cooperative Association, Inc.</t>
  </si>
  <si>
    <t>VLLYT</t>
  </si>
  <si>
    <t>Valley Telephone Cooperative, Inc. (TX)</t>
  </si>
  <si>
    <t>VNHR</t>
  </si>
  <si>
    <t>Van Horne Cooperative Telephone Company</t>
  </si>
  <si>
    <t>VNST</t>
  </si>
  <si>
    <t>Venus Telephone Corporation</t>
  </si>
  <si>
    <t>VNTR</t>
  </si>
  <si>
    <t>Venture Communications Cooperative, Inc./Western Telephone Company</t>
  </si>
  <si>
    <t>VRCM</t>
  </si>
  <si>
    <t>VARCOMM, Inc.</t>
  </si>
  <si>
    <t>VRMN</t>
  </si>
  <si>
    <t>Vermont National Telephone Company, Inc.</t>
  </si>
  <si>
    <t>VRNN</t>
  </si>
  <si>
    <t>Vernon Telephone Cooperative, Inc.</t>
  </si>
  <si>
    <t>WBSH</t>
  </si>
  <si>
    <t>Wabash Telephone Cooperative, Inc.</t>
  </si>
  <si>
    <t>WBSH2</t>
  </si>
  <si>
    <t>Wabash Mutual Telephone Company</t>
  </si>
  <si>
    <t>WBST</t>
  </si>
  <si>
    <t>Webster-Calhoun Cooperative Telephone Association</t>
  </si>
  <si>
    <t>WDHL</t>
  </si>
  <si>
    <t>Woodhull Communications, Inc.</t>
  </si>
  <si>
    <t>WDPN</t>
  </si>
  <si>
    <t>WideOpenWest</t>
  </si>
  <si>
    <t>WDST</t>
  </si>
  <si>
    <t>Woodstock Telephone Company</t>
  </si>
  <si>
    <t>WGGN</t>
  </si>
  <si>
    <t>Wiggins Telephone Association</t>
  </si>
  <si>
    <t>WHDB</t>
  </si>
  <si>
    <t>Whidbey Telephone Company</t>
  </si>
  <si>
    <t>WHKL</t>
  </si>
  <si>
    <t>Wahkiakum West Inc.</t>
  </si>
  <si>
    <t>WLDR</t>
  </si>
  <si>
    <t>Waldron Communication Company</t>
  </si>
  <si>
    <t>WLKS</t>
  </si>
  <si>
    <t>Wilkes Telephone Membership Corporation</t>
  </si>
  <si>
    <t>WLLM</t>
  </si>
  <si>
    <t>Wellman Cooperative Telephone Association</t>
  </si>
  <si>
    <t>WLLR</t>
  </si>
  <si>
    <t>Willard Telephone Company</t>
  </si>
  <si>
    <t>WMGT</t>
  </si>
  <si>
    <t>Wamego Telephone Company, Inc.</t>
  </si>
  <si>
    <t>WNNB</t>
  </si>
  <si>
    <t>Winnebago Cooperative Telephone Association</t>
  </si>
  <si>
    <t>WSHN</t>
  </si>
  <si>
    <t>Washington County Rural Telephone Cooperative</t>
  </si>
  <si>
    <t>WSTC2</t>
  </si>
  <si>
    <t>West Central Telephone Assn.</t>
  </si>
  <si>
    <t>WSTG</t>
  </si>
  <si>
    <t>Westgate Communications LLC</t>
  </si>
  <si>
    <t>WSTK</t>
  </si>
  <si>
    <t>West Kentucky Rural Telephone Cooperative Corp. Inc.</t>
  </si>
  <si>
    <t>WSTL</t>
  </si>
  <si>
    <t>West Liberty Telephone Company</t>
  </si>
  <si>
    <t>WSTR2</t>
  </si>
  <si>
    <t>West River Cooperative Telephone Company</t>
  </si>
  <si>
    <t>WSTR5</t>
  </si>
  <si>
    <t>West River Telecommunications Cooperative</t>
  </si>
  <si>
    <t>WSTW</t>
  </si>
  <si>
    <t>West Wisconsin Telcom Cooperative, Inc.</t>
  </si>
  <si>
    <t>WTCC</t>
  </si>
  <si>
    <t>WTC Communications, Inc.</t>
  </si>
  <si>
    <t>XTRR</t>
  </si>
  <si>
    <t>XIT Rural Telephone Cooperative, Inc.</t>
  </si>
  <si>
    <t>YDKN</t>
  </si>
  <si>
    <t>Yadkin Valley Telephone Membership Corporation</t>
  </si>
  <si>
    <t>YMNT</t>
  </si>
  <si>
    <t>Yeoman Telephone Company</t>
  </si>
  <si>
    <t>YNKT</t>
  </si>
  <si>
    <t>Yankee Telecom, Inc.</t>
  </si>
  <si>
    <t>ZMPH</t>
  </si>
  <si>
    <t>ZMP Holding Company</t>
  </si>
  <si>
    <t>HI</t>
  </si>
  <si>
    <t>WALM</t>
  </si>
  <si>
    <t>Waimana Enterprises, Inc.</t>
  </si>
  <si>
    <t>State-level Sum of 2018 Annual HC Legacy</t>
  </si>
  <si>
    <t>State-level Sum of Annual A-CAM II Support</t>
  </si>
  <si>
    <t>ACAM II Support Offer with Legacy Transition Payments</t>
  </si>
  <si>
    <t>A-CAM II Status</t>
  </si>
  <si>
    <t>Support Difference between A-CAM II and Legacy</t>
  </si>
  <si>
    <t xml:space="preserve">A-CAM II &gt; HC Legacy
</t>
  </si>
  <si>
    <t>Universal Service Administration Company</t>
  </si>
  <si>
    <t>A-CAM II &gt; HC Legacy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</si>
</sst>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b/>
      <strike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rgb="FF7030A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5" fontId="8" fillId="0" borderId="0" xfId="0" quotePrefix="1" applyNumberFormat="1" applyFont="1" applyAlignment="1">
      <alignment horizontal="centerContinuous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9" fillId="0" borderId="0" xfId="0" applyFont="1"/>
    <xf numFmtId="0" fontId="10" fillId="2" borderId="1" xfId="3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65" fontId="10" fillId="4" borderId="2" xfId="4" applyNumberFormat="1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8" fillId="0" borderId="0" xfId="0" applyFont="1"/>
    <xf numFmtId="0" fontId="10" fillId="6" borderId="2" xfId="3" applyFont="1" applyFill="1" applyBorder="1" applyAlignment="1" applyProtection="1">
      <alignment horizontal="center" wrapText="1"/>
    </xf>
    <xf numFmtId="0" fontId="9" fillId="0" borderId="2" xfId="0" applyFont="1" applyBorder="1"/>
    <xf numFmtId="0" fontId="10" fillId="2" borderId="2" xfId="3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65" fontId="10" fillId="3" borderId="2" xfId="4" applyNumberFormat="1" applyFont="1" applyFill="1" applyBorder="1" applyAlignment="1">
      <alignment horizontal="center" wrapText="1"/>
    </xf>
    <xf numFmtId="165" fontId="10" fillId="5" borderId="2" xfId="4" applyNumberFormat="1" applyFont="1" applyFill="1" applyBorder="1" applyAlignment="1">
      <alignment horizontal="center" wrapText="1"/>
    </xf>
    <xf numFmtId="44" fontId="18" fillId="0" borderId="3" xfId="2" applyFont="1" applyFill="1" applyBorder="1" applyAlignment="1"/>
    <xf numFmtId="166" fontId="7" fillId="0" borderId="2" xfId="1" applyNumberFormat="1" applyFont="1" applyFill="1" applyBorder="1"/>
    <xf numFmtId="166" fontId="18" fillId="0" borderId="4" xfId="1" applyNumberFormat="1" applyFont="1" applyFill="1" applyBorder="1" applyAlignment="1"/>
    <xf numFmtId="10" fontId="18" fillId="0" borderId="4" xfId="2" applyNumberFormat="1" applyFont="1" applyFill="1" applyBorder="1" applyAlignment="1"/>
    <xf numFmtId="0" fontId="7" fillId="0" borderId="0" xfId="0" applyFont="1" applyFill="1"/>
    <xf numFmtId="166" fontId="18" fillId="0" borderId="2" xfId="1" applyNumberFormat="1" applyFont="1" applyFill="1" applyBorder="1" applyAlignment="1"/>
    <xf numFmtId="0" fontId="7" fillId="0" borderId="2" xfId="0" applyFont="1" applyFill="1" applyBorder="1"/>
    <xf numFmtId="166" fontId="18" fillId="0" borderId="2" xfId="1" applyNumberFormat="1" applyFont="1" applyFill="1" applyBorder="1" applyAlignment="1">
      <alignment horizontal="center"/>
    </xf>
    <xf numFmtId="165" fontId="7" fillId="0" borderId="2" xfId="0" applyNumberFormat="1" applyFont="1" applyFill="1" applyBorder="1"/>
    <xf numFmtId="44" fontId="7" fillId="0" borderId="2" xfId="2" applyFont="1" applyBorder="1"/>
    <xf numFmtId="165" fontId="7" fillId="0" borderId="0" xfId="0" applyNumberFormat="1" applyFont="1"/>
    <xf numFmtId="165" fontId="7" fillId="0" borderId="2" xfId="2" applyNumberFormat="1" applyFont="1" applyBorder="1"/>
    <xf numFmtId="44" fontId="7" fillId="0" borderId="0" xfId="2" applyFont="1"/>
    <xf numFmtId="44" fontId="7" fillId="0" borderId="0" xfId="0" applyNumberFormat="1" applyFont="1"/>
    <xf numFmtId="0" fontId="0" fillId="0" borderId="2" xfId="0" applyBorder="1"/>
    <xf numFmtId="165" fontId="7" fillId="0" borderId="0" xfId="0" applyNumberFormat="1" applyFont="1" applyFill="1" applyBorder="1"/>
    <xf numFmtId="0" fontId="20" fillId="0" borderId="0" xfId="0" applyFont="1" applyFill="1"/>
    <xf numFmtId="166" fontId="20" fillId="0" borderId="2" xfId="1" applyNumberFormat="1" applyFont="1" applyFill="1" applyBorder="1" applyAlignment="1"/>
    <xf numFmtId="0" fontId="20" fillId="0" borderId="2" xfId="0" applyFont="1" applyFill="1" applyBorder="1"/>
    <xf numFmtId="0" fontId="7" fillId="0" borderId="0" xfId="0" applyFont="1" applyFill="1" applyBorder="1"/>
    <xf numFmtId="0" fontId="16" fillId="0" borderId="2" xfId="21" applyFont="1" applyFill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 vertical="top"/>
    </xf>
    <xf numFmtId="0" fontId="21" fillId="6" borderId="2" xfId="3" applyFont="1" applyFill="1" applyBorder="1" applyAlignment="1" applyProtection="1">
      <alignment horizontal="center" wrapText="1"/>
    </xf>
    <xf numFmtId="0" fontId="22" fillId="0" borderId="2" xfId="0" applyFont="1" applyBorder="1"/>
    <xf numFmtId="44" fontId="23" fillId="0" borderId="3" xfId="2" applyFont="1" applyFill="1" applyBorder="1" applyAlignment="1"/>
    <xf numFmtId="0" fontId="1" fillId="0" borderId="2" xfId="21" applyFill="1" applyBorder="1"/>
    <xf numFmtId="0" fontId="0" fillId="0" borderId="0" xfId="0" applyFill="1"/>
    <xf numFmtId="0" fontId="22" fillId="0" borderId="2" xfId="0" applyFont="1" applyFill="1" applyBorder="1"/>
    <xf numFmtId="0" fontId="23" fillId="0" borderId="2" xfId="21" applyFont="1" applyFill="1" applyBorder="1"/>
  </cellXfs>
  <cellStyles count="24">
    <cellStyle name="Comma" xfId="1" builtinId="3"/>
    <cellStyle name="Comma 2" xfId="17"/>
    <cellStyle name="Comma 3" xfId="18"/>
    <cellStyle name="Comma 4" xfId="23"/>
    <cellStyle name="Comma 5" xfId="5"/>
    <cellStyle name="Comma 5 2" xfId="8"/>
    <cellStyle name="Comma 5 3" xfId="10"/>
    <cellStyle name="Comma 5 4" xfId="15"/>
    <cellStyle name="Currency" xfId="2" builtinId="4"/>
    <cellStyle name="Currency 2" xfId="4"/>
    <cellStyle name="Currency 2 2" xfId="7"/>
    <cellStyle name="Currency 2 3" xfId="11"/>
    <cellStyle name="Currency 2 4" xfId="14"/>
    <cellStyle name="Currency 3" xfId="19"/>
    <cellStyle name="Currency 4" xfId="22"/>
    <cellStyle name="Normal" xfId="0" builtinId="0"/>
    <cellStyle name="Normal 2" xfId="3"/>
    <cellStyle name="Normal 2 2" xfId="6"/>
    <cellStyle name="Normal 2 3" xfId="12"/>
    <cellStyle name="Normal 2 4" xfId="13"/>
    <cellStyle name="Normal 3" xfId="9"/>
    <cellStyle name="Normal 4" xfId="16"/>
    <cellStyle name="Normal 5" xfId="21"/>
    <cellStyle name="Percent 2" xfId="2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3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" sqref="A5"/>
    </sheetView>
  </sheetViews>
  <sheetFormatPr defaultColWidth="21.5703125" defaultRowHeight="12.75" x14ac:dyDescent="0.2"/>
  <cols>
    <col min="1" max="1" width="11.28515625" style="1" bestFit="1" customWidth="1"/>
    <col min="2" max="2" width="15.7109375" style="1" customWidth="1"/>
    <col min="3" max="3" width="51.28515625" style="1" customWidth="1"/>
    <col min="4" max="4" width="24.140625" style="1" bestFit="1" customWidth="1"/>
    <col min="5" max="16384" width="21.5703125" style="1"/>
  </cols>
  <sheetData>
    <row r="1" spans="1:4" x14ac:dyDescent="0.2">
      <c r="A1" s="2"/>
      <c r="B1" s="2"/>
      <c r="C1" s="43" t="s">
        <v>1113</v>
      </c>
      <c r="D1" s="3"/>
    </row>
    <row r="2" spans="1:4" x14ac:dyDescent="0.2">
      <c r="A2" s="4"/>
      <c r="B2" s="2"/>
      <c r="C2" s="43" t="s">
        <v>1109</v>
      </c>
      <c r="D2" s="3"/>
    </row>
    <row r="3" spans="1:4" x14ac:dyDescent="0.2">
      <c r="A3" s="4"/>
      <c r="B3" s="2"/>
      <c r="C3" s="44">
        <v>43621</v>
      </c>
      <c r="D3" s="3"/>
    </row>
    <row r="4" spans="1:4" ht="42.75" customHeight="1" x14ac:dyDescent="0.25">
      <c r="A4" s="5"/>
      <c r="B4" s="5"/>
      <c r="C4" s="5"/>
      <c r="D4" s="6"/>
    </row>
    <row r="5" spans="1:4" ht="31.5" x14ac:dyDescent="0.25">
      <c r="A5" s="45" t="s">
        <v>7</v>
      </c>
      <c r="B5" s="45" t="s">
        <v>8</v>
      </c>
      <c r="C5" s="45" t="s">
        <v>9</v>
      </c>
      <c r="D5" s="45" t="s">
        <v>1110</v>
      </c>
    </row>
    <row r="6" spans="1:4" s="26" customFormat="1" ht="12.75" customHeight="1" x14ac:dyDescent="0.25">
      <c r="A6" s="46" t="s">
        <v>29</v>
      </c>
      <c r="B6" s="46" t="s">
        <v>320</v>
      </c>
      <c r="C6" s="46" t="s">
        <v>321</v>
      </c>
      <c r="D6" s="47" t="s">
        <v>1114</v>
      </c>
    </row>
    <row r="7" spans="1:4" s="26" customFormat="1" ht="12.75" customHeight="1" x14ac:dyDescent="0.25">
      <c r="A7" s="46" t="s">
        <v>29</v>
      </c>
      <c r="B7" s="46" t="s">
        <v>423</v>
      </c>
      <c r="C7" s="46" t="s">
        <v>424</v>
      </c>
      <c r="D7" s="47" t="s">
        <v>19</v>
      </c>
    </row>
    <row r="8" spans="1:4" s="26" customFormat="1" ht="12.75" customHeight="1" x14ac:dyDescent="0.25">
      <c r="A8" s="46" t="s">
        <v>29</v>
      </c>
      <c r="B8" s="46" t="s">
        <v>539</v>
      </c>
      <c r="C8" s="46" t="s">
        <v>540</v>
      </c>
      <c r="D8" s="47" t="s">
        <v>1114</v>
      </c>
    </row>
    <row r="9" spans="1:4" s="26" customFormat="1" ht="12.75" customHeight="1" x14ac:dyDescent="0.25">
      <c r="A9" s="46" t="s">
        <v>29</v>
      </c>
      <c r="B9" s="46" t="s">
        <v>651</v>
      </c>
      <c r="C9" s="46" t="s">
        <v>652</v>
      </c>
      <c r="D9" s="47" t="s">
        <v>19</v>
      </c>
    </row>
    <row r="10" spans="1:4" s="26" customFormat="1" ht="12.75" customHeight="1" x14ac:dyDescent="0.25">
      <c r="A10" s="46" t="s">
        <v>29</v>
      </c>
      <c r="B10" s="46" t="s">
        <v>653</v>
      </c>
      <c r="C10" s="46" t="s">
        <v>654</v>
      </c>
      <c r="D10" s="47" t="s">
        <v>19</v>
      </c>
    </row>
    <row r="11" spans="1:4" s="26" customFormat="1" ht="12.75" customHeight="1" x14ac:dyDescent="0.25">
      <c r="A11" s="46" t="s">
        <v>29</v>
      </c>
      <c r="B11" s="46" t="s">
        <v>719</v>
      </c>
      <c r="C11" s="46" t="s">
        <v>720</v>
      </c>
      <c r="D11" s="47" t="s">
        <v>19</v>
      </c>
    </row>
    <row r="12" spans="1:4" s="26" customFormat="1" ht="12.75" customHeight="1" x14ac:dyDescent="0.25">
      <c r="A12" s="46" t="s">
        <v>29</v>
      </c>
      <c r="B12" s="46" t="s">
        <v>767</v>
      </c>
      <c r="C12" s="46" t="s">
        <v>768</v>
      </c>
      <c r="D12" s="47" t="s">
        <v>107</v>
      </c>
    </row>
    <row r="13" spans="1:4" s="26" customFormat="1" ht="12.75" customHeight="1" x14ac:dyDescent="0.25">
      <c r="A13" s="46" t="s">
        <v>29</v>
      </c>
      <c r="B13" s="46" t="s">
        <v>819</v>
      </c>
      <c r="C13" s="46" t="s">
        <v>820</v>
      </c>
      <c r="D13" s="47" t="s">
        <v>19</v>
      </c>
    </row>
    <row r="14" spans="1:4" s="26" customFormat="1" ht="12.75" customHeight="1" x14ac:dyDescent="0.25">
      <c r="A14" s="46" t="s">
        <v>29</v>
      </c>
      <c r="B14" s="46" t="s">
        <v>1005</v>
      </c>
      <c r="C14" s="46" t="s">
        <v>1006</v>
      </c>
      <c r="D14" s="47" t="s">
        <v>1114</v>
      </c>
    </row>
    <row r="15" spans="1:4" s="26" customFormat="1" ht="12.75" customHeight="1" x14ac:dyDescent="0.25">
      <c r="A15" s="46" t="s">
        <v>29</v>
      </c>
      <c r="B15" s="46" t="s">
        <v>1054</v>
      </c>
      <c r="C15" s="46" t="s">
        <v>1055</v>
      </c>
      <c r="D15" s="47" t="s">
        <v>13</v>
      </c>
    </row>
    <row r="16" spans="1:4" s="26" customFormat="1" ht="12.75" customHeight="1" x14ac:dyDescent="0.25">
      <c r="A16" s="46" t="s">
        <v>32</v>
      </c>
      <c r="B16" s="46" t="s">
        <v>157</v>
      </c>
      <c r="C16" s="46" t="s">
        <v>158</v>
      </c>
      <c r="D16" s="47" t="s">
        <v>1114</v>
      </c>
    </row>
    <row r="17" spans="1:4" s="26" customFormat="1" ht="12.75" customHeight="1" x14ac:dyDescent="0.25">
      <c r="A17" s="46" t="s">
        <v>32</v>
      </c>
      <c r="B17" s="46" t="s">
        <v>300</v>
      </c>
      <c r="C17" s="46" t="s">
        <v>301</v>
      </c>
      <c r="D17" s="47" t="s">
        <v>19</v>
      </c>
    </row>
    <row r="18" spans="1:4" s="26" customFormat="1" ht="12.75" customHeight="1" x14ac:dyDescent="0.25">
      <c r="A18" s="46" t="s">
        <v>32</v>
      </c>
      <c r="B18" s="46" t="s">
        <v>351</v>
      </c>
      <c r="C18" s="46" t="s">
        <v>352</v>
      </c>
      <c r="D18" s="47" t="s">
        <v>19</v>
      </c>
    </row>
    <row r="19" spans="1:4" s="26" customFormat="1" ht="12.75" customHeight="1" x14ac:dyDescent="0.25">
      <c r="A19" s="46" t="s">
        <v>32</v>
      </c>
      <c r="B19" s="46" t="s">
        <v>611</v>
      </c>
      <c r="C19" s="46" t="s">
        <v>612</v>
      </c>
      <c r="D19" s="47" t="s">
        <v>19</v>
      </c>
    </row>
    <row r="20" spans="1:4" s="26" customFormat="1" ht="12.75" customHeight="1" x14ac:dyDescent="0.25">
      <c r="A20" s="46" t="s">
        <v>32</v>
      </c>
      <c r="B20" s="46" t="s">
        <v>625</v>
      </c>
      <c r="C20" s="46" t="s">
        <v>626</v>
      </c>
      <c r="D20" s="47" t="s">
        <v>19</v>
      </c>
    </row>
    <row r="21" spans="1:4" s="26" customFormat="1" ht="12.75" customHeight="1" x14ac:dyDescent="0.25">
      <c r="A21" s="46" t="s">
        <v>32</v>
      </c>
      <c r="B21" s="46" t="s">
        <v>637</v>
      </c>
      <c r="C21" s="46" t="s">
        <v>638</v>
      </c>
      <c r="D21" s="47" t="s">
        <v>1114</v>
      </c>
    </row>
    <row r="22" spans="1:4" s="26" customFormat="1" ht="12.75" customHeight="1" x14ac:dyDescent="0.25">
      <c r="A22" s="46" t="s">
        <v>32</v>
      </c>
      <c r="B22" s="46" t="s">
        <v>711</v>
      </c>
      <c r="C22" s="46" t="s">
        <v>712</v>
      </c>
      <c r="D22" s="47" t="s">
        <v>13</v>
      </c>
    </row>
    <row r="23" spans="1:4" s="26" customFormat="1" ht="12.75" customHeight="1" x14ac:dyDescent="0.25">
      <c r="A23" s="46" t="s">
        <v>32</v>
      </c>
      <c r="B23" s="46" t="s">
        <v>879</v>
      </c>
      <c r="C23" s="46" t="s">
        <v>880</v>
      </c>
      <c r="D23" s="47" t="s">
        <v>19</v>
      </c>
    </row>
    <row r="24" spans="1:4" s="26" customFormat="1" ht="12.75" customHeight="1" x14ac:dyDescent="0.25">
      <c r="A24" s="46" t="s">
        <v>32</v>
      </c>
      <c r="B24" s="46" t="s">
        <v>893</v>
      </c>
      <c r="C24" s="46" t="s">
        <v>894</v>
      </c>
      <c r="D24" s="47" t="s">
        <v>19</v>
      </c>
    </row>
    <row r="25" spans="1:4" s="26" customFormat="1" ht="12.75" customHeight="1" x14ac:dyDescent="0.25">
      <c r="A25" s="46" t="s">
        <v>32</v>
      </c>
      <c r="B25" s="46" t="s">
        <v>935</v>
      </c>
      <c r="C25" s="46" t="s">
        <v>936</v>
      </c>
      <c r="D25" s="47" t="s">
        <v>19</v>
      </c>
    </row>
    <row r="26" spans="1:4" s="26" customFormat="1" ht="12.75" customHeight="1" x14ac:dyDescent="0.25">
      <c r="A26" s="46" t="s">
        <v>32</v>
      </c>
      <c r="B26" s="46" t="s">
        <v>985</v>
      </c>
      <c r="C26" s="46" t="s">
        <v>986</v>
      </c>
      <c r="D26" s="47" t="s">
        <v>1114</v>
      </c>
    </row>
    <row r="27" spans="1:4" s="26" customFormat="1" ht="12.75" customHeight="1" x14ac:dyDescent="0.25">
      <c r="A27" s="46" t="s">
        <v>163</v>
      </c>
      <c r="B27" s="46" t="s">
        <v>162</v>
      </c>
      <c r="C27" s="46" t="s">
        <v>164</v>
      </c>
      <c r="D27" s="47" t="s">
        <v>1114</v>
      </c>
    </row>
    <row r="28" spans="1:4" s="26" customFormat="1" ht="12.75" customHeight="1" x14ac:dyDescent="0.25">
      <c r="A28" s="46" t="s">
        <v>37</v>
      </c>
      <c r="B28" s="46" t="s">
        <v>438</v>
      </c>
      <c r="C28" s="46" t="s">
        <v>439</v>
      </c>
      <c r="D28" s="47" t="s">
        <v>19</v>
      </c>
    </row>
    <row r="29" spans="1:4" s="26" customFormat="1" ht="12.75" customHeight="1" x14ac:dyDescent="0.25">
      <c r="A29" s="46" t="s">
        <v>37</v>
      </c>
      <c r="B29" s="46" t="s">
        <v>458</v>
      </c>
      <c r="C29" s="46" t="s">
        <v>459</v>
      </c>
      <c r="D29" s="47" t="s">
        <v>19</v>
      </c>
    </row>
    <row r="30" spans="1:4" s="26" customFormat="1" ht="12.75" customHeight="1" x14ac:dyDescent="0.25">
      <c r="A30" s="46" t="s">
        <v>37</v>
      </c>
      <c r="B30" s="46" t="s">
        <v>635</v>
      </c>
      <c r="C30" s="46" t="s">
        <v>636</v>
      </c>
      <c r="D30" s="47" t="s">
        <v>19</v>
      </c>
    </row>
    <row r="31" spans="1:4" s="26" customFormat="1" ht="12.75" customHeight="1" x14ac:dyDescent="0.25">
      <c r="A31" s="46" t="s">
        <v>37</v>
      </c>
      <c r="B31" s="46" t="s">
        <v>771</v>
      </c>
      <c r="C31" s="46" t="s">
        <v>772</v>
      </c>
      <c r="D31" s="47" t="s">
        <v>1114</v>
      </c>
    </row>
    <row r="32" spans="1:4" s="26" customFormat="1" ht="12.75" customHeight="1" x14ac:dyDescent="0.25">
      <c r="A32" s="46" t="s">
        <v>37</v>
      </c>
      <c r="B32" s="46" t="s">
        <v>859</v>
      </c>
      <c r="C32" s="46" t="s">
        <v>860</v>
      </c>
      <c r="D32" s="47" t="s">
        <v>19</v>
      </c>
    </row>
    <row r="33" spans="1:4" s="26" customFormat="1" ht="12.75" customHeight="1" x14ac:dyDescent="0.25">
      <c r="A33" s="46" t="s">
        <v>37</v>
      </c>
      <c r="B33" s="46" t="s">
        <v>881</v>
      </c>
      <c r="C33" s="46" t="s">
        <v>882</v>
      </c>
      <c r="D33" s="47" t="s">
        <v>19</v>
      </c>
    </row>
    <row r="34" spans="1:4" s="26" customFormat="1" ht="12.75" customHeight="1" x14ac:dyDescent="0.25">
      <c r="A34" s="46" t="s">
        <v>37</v>
      </c>
      <c r="B34" s="46" t="s">
        <v>973</v>
      </c>
      <c r="C34" s="46" t="s">
        <v>974</v>
      </c>
      <c r="D34" s="47" t="s">
        <v>1114</v>
      </c>
    </row>
    <row r="35" spans="1:4" s="26" customFormat="1" ht="12.75" customHeight="1" x14ac:dyDescent="0.25">
      <c r="A35" s="46" t="s">
        <v>37</v>
      </c>
      <c r="B35" s="46" t="s">
        <v>1028</v>
      </c>
      <c r="C35" s="46" t="s">
        <v>1029</v>
      </c>
      <c r="D35" s="47" t="s">
        <v>1114</v>
      </c>
    </row>
    <row r="36" spans="1:4" s="26" customFormat="1" ht="12.75" customHeight="1" x14ac:dyDescent="0.25">
      <c r="A36" s="46" t="s">
        <v>38</v>
      </c>
      <c r="B36" s="46" t="s">
        <v>274</v>
      </c>
      <c r="C36" s="46" t="s">
        <v>275</v>
      </c>
      <c r="D36" s="47" t="s">
        <v>19</v>
      </c>
    </row>
    <row r="37" spans="1:4" s="26" customFormat="1" ht="12.75" customHeight="1" x14ac:dyDescent="0.25">
      <c r="A37" s="46" t="s">
        <v>38</v>
      </c>
      <c r="B37" s="46" t="s">
        <v>771</v>
      </c>
      <c r="C37" s="46" t="s">
        <v>772</v>
      </c>
      <c r="D37" s="47" t="s">
        <v>13</v>
      </c>
    </row>
    <row r="38" spans="1:4" s="26" customFormat="1" ht="12.75" customHeight="1" x14ac:dyDescent="0.25">
      <c r="A38" s="46" t="s">
        <v>38</v>
      </c>
      <c r="B38" s="46" t="s">
        <v>847</v>
      </c>
      <c r="C38" s="46" t="s">
        <v>848</v>
      </c>
      <c r="D38" s="47" t="s">
        <v>19</v>
      </c>
    </row>
    <row r="39" spans="1:4" s="26" customFormat="1" ht="12.75" customHeight="1" x14ac:dyDescent="0.25">
      <c r="A39" s="46" t="s">
        <v>38</v>
      </c>
      <c r="B39" s="46" t="s">
        <v>907</v>
      </c>
      <c r="C39" s="46" t="s">
        <v>908</v>
      </c>
      <c r="D39" s="47" t="s">
        <v>19</v>
      </c>
    </row>
    <row r="40" spans="1:4" s="26" customFormat="1" ht="12.75" customHeight="1" x14ac:dyDescent="0.25">
      <c r="A40" s="46" t="s">
        <v>38</v>
      </c>
      <c r="B40" s="46" t="s">
        <v>915</v>
      </c>
      <c r="C40" s="46" t="s">
        <v>916</v>
      </c>
      <c r="D40" s="47" t="s">
        <v>19</v>
      </c>
    </row>
    <row r="41" spans="1:4" s="26" customFormat="1" ht="12.75" customHeight="1" x14ac:dyDescent="0.25">
      <c r="A41" s="46" t="s">
        <v>38</v>
      </c>
      <c r="B41" s="46" t="s">
        <v>1024</v>
      </c>
      <c r="C41" s="46" t="s">
        <v>1025</v>
      </c>
      <c r="D41" s="47" t="s">
        <v>19</v>
      </c>
    </row>
    <row r="42" spans="1:4" s="26" customFormat="1" ht="12.75" customHeight="1" x14ac:dyDescent="0.25">
      <c r="A42" s="46" t="s">
        <v>38</v>
      </c>
      <c r="B42" s="46" t="s">
        <v>1040</v>
      </c>
      <c r="C42" s="46" t="s">
        <v>1041</v>
      </c>
      <c r="D42" s="47" t="s">
        <v>1114</v>
      </c>
    </row>
    <row r="43" spans="1:4" s="26" customFormat="1" ht="12.75" customHeight="1" x14ac:dyDescent="0.25">
      <c r="A43" s="46" t="s">
        <v>41</v>
      </c>
      <c r="B43" s="46" t="s">
        <v>133</v>
      </c>
      <c r="C43" s="46" t="s">
        <v>134</v>
      </c>
      <c r="D43" s="47" t="s">
        <v>107</v>
      </c>
    </row>
    <row r="44" spans="1:4" s="26" customFormat="1" ht="12.75" customHeight="1" x14ac:dyDescent="0.25">
      <c r="A44" s="46" t="s">
        <v>41</v>
      </c>
      <c r="B44" s="46" t="s">
        <v>196</v>
      </c>
      <c r="C44" s="46" t="s">
        <v>197</v>
      </c>
      <c r="D44" s="47" t="s">
        <v>1114</v>
      </c>
    </row>
    <row r="45" spans="1:4" s="26" customFormat="1" ht="12.75" customHeight="1" x14ac:dyDescent="0.25">
      <c r="A45" s="46" t="s">
        <v>41</v>
      </c>
      <c r="B45" s="46" t="s">
        <v>393</v>
      </c>
      <c r="C45" s="46" t="s">
        <v>394</v>
      </c>
      <c r="D45" s="47" t="s">
        <v>1114</v>
      </c>
    </row>
    <row r="46" spans="1:4" s="26" customFormat="1" ht="12.75" customHeight="1" x14ac:dyDescent="0.25">
      <c r="A46" s="46" t="s">
        <v>41</v>
      </c>
      <c r="B46" s="46" t="s">
        <v>426</v>
      </c>
      <c r="C46" s="46" t="s">
        <v>427</v>
      </c>
      <c r="D46" s="47" t="s">
        <v>1114</v>
      </c>
    </row>
    <row r="47" spans="1:4" s="26" customFormat="1" ht="12.75" customHeight="1" x14ac:dyDescent="0.25">
      <c r="A47" s="46" t="s">
        <v>41</v>
      </c>
      <c r="B47" s="46" t="s">
        <v>689</v>
      </c>
      <c r="C47" s="46" t="s">
        <v>690</v>
      </c>
      <c r="D47" s="47" t="s">
        <v>13</v>
      </c>
    </row>
    <row r="48" spans="1:4" s="26" customFormat="1" ht="12.75" customHeight="1" x14ac:dyDescent="0.25">
      <c r="A48" s="46" t="s">
        <v>41</v>
      </c>
      <c r="B48" s="46" t="s">
        <v>743</v>
      </c>
      <c r="C48" s="46" t="s">
        <v>744</v>
      </c>
      <c r="D48" s="47" t="s">
        <v>19</v>
      </c>
    </row>
    <row r="49" spans="1:4" s="26" customFormat="1" ht="12.75" customHeight="1" x14ac:dyDescent="0.25">
      <c r="A49" s="46" t="s">
        <v>41</v>
      </c>
      <c r="B49" s="46" t="s">
        <v>753</v>
      </c>
      <c r="C49" s="46" t="s">
        <v>754</v>
      </c>
      <c r="D49" s="47" t="s">
        <v>1114</v>
      </c>
    </row>
    <row r="50" spans="1:4" s="26" customFormat="1" ht="12.75" customHeight="1" x14ac:dyDescent="0.25">
      <c r="A50" s="46" t="s">
        <v>41</v>
      </c>
      <c r="B50" s="46" t="s">
        <v>817</v>
      </c>
      <c r="C50" s="46" t="s">
        <v>818</v>
      </c>
      <c r="D50" s="47" t="s">
        <v>1114</v>
      </c>
    </row>
    <row r="51" spans="1:4" s="26" customFormat="1" ht="12.75" customHeight="1" x14ac:dyDescent="0.25">
      <c r="A51" s="46" t="s">
        <v>41</v>
      </c>
      <c r="B51" s="46" t="s">
        <v>941</v>
      </c>
      <c r="C51" s="46" t="s">
        <v>942</v>
      </c>
      <c r="D51" s="47" t="s">
        <v>1114</v>
      </c>
    </row>
    <row r="52" spans="1:4" s="26" customFormat="1" ht="12.75" customHeight="1" x14ac:dyDescent="0.25">
      <c r="A52" s="46" t="s">
        <v>41</v>
      </c>
      <c r="B52" s="46" t="s">
        <v>975</v>
      </c>
      <c r="C52" s="46" t="s">
        <v>976</v>
      </c>
      <c r="D52" s="47" t="s">
        <v>1114</v>
      </c>
    </row>
    <row r="53" spans="1:4" s="26" customFormat="1" ht="12.75" customHeight="1" x14ac:dyDescent="0.25">
      <c r="A53" s="46" t="s">
        <v>41</v>
      </c>
      <c r="B53" s="46" t="s">
        <v>113</v>
      </c>
      <c r="C53" s="46" t="s">
        <v>112</v>
      </c>
      <c r="D53" s="47" t="s">
        <v>1114</v>
      </c>
    </row>
    <row r="54" spans="1:4" s="26" customFormat="1" ht="12.75" customHeight="1" x14ac:dyDescent="0.25">
      <c r="A54" s="46" t="s">
        <v>41</v>
      </c>
      <c r="B54" s="46" t="s">
        <v>1058</v>
      </c>
      <c r="C54" s="46" t="s">
        <v>1059</v>
      </c>
      <c r="D54" s="47" t="s">
        <v>1114</v>
      </c>
    </row>
    <row r="55" spans="1:4" s="26" customFormat="1" ht="12.75" customHeight="1" x14ac:dyDescent="0.25">
      <c r="A55" s="46" t="s">
        <v>41</v>
      </c>
      <c r="B55" s="46" t="s">
        <v>1070</v>
      </c>
      <c r="C55" s="46" t="s">
        <v>1071</v>
      </c>
      <c r="D55" s="47" t="s">
        <v>1114</v>
      </c>
    </row>
    <row r="56" spans="1:4" s="26" customFormat="1" ht="12.75" customHeight="1" x14ac:dyDescent="0.25">
      <c r="A56" s="46" t="s">
        <v>114</v>
      </c>
      <c r="B56" s="46" t="s">
        <v>35</v>
      </c>
      <c r="C56" s="46" t="s">
        <v>36</v>
      </c>
      <c r="D56" s="47" t="s">
        <v>13</v>
      </c>
    </row>
    <row r="57" spans="1:4" s="26" customFormat="1" ht="12.75" customHeight="1" x14ac:dyDescent="0.25">
      <c r="A57" s="46" t="s">
        <v>42</v>
      </c>
      <c r="B57" s="46" t="s">
        <v>188</v>
      </c>
      <c r="C57" s="46" t="s">
        <v>189</v>
      </c>
      <c r="D57" s="47" t="s">
        <v>19</v>
      </c>
    </row>
    <row r="58" spans="1:4" s="26" customFormat="1" ht="12.75" customHeight="1" x14ac:dyDescent="0.25">
      <c r="A58" s="46" t="s">
        <v>42</v>
      </c>
      <c r="B58" s="46" t="s">
        <v>369</v>
      </c>
      <c r="C58" s="46" t="s">
        <v>370</v>
      </c>
      <c r="D58" s="47" t="s">
        <v>19</v>
      </c>
    </row>
    <row r="59" spans="1:4" s="26" customFormat="1" ht="12.75" customHeight="1" x14ac:dyDescent="0.25">
      <c r="A59" s="46" t="s">
        <v>42</v>
      </c>
      <c r="B59" s="46" t="s">
        <v>375</v>
      </c>
      <c r="C59" s="46" t="s">
        <v>376</v>
      </c>
      <c r="D59" s="47" t="s">
        <v>1114</v>
      </c>
    </row>
    <row r="60" spans="1:4" s="26" customFormat="1" ht="12.75" customHeight="1" x14ac:dyDescent="0.25">
      <c r="A60" s="46" t="s">
        <v>42</v>
      </c>
      <c r="B60" s="46" t="s">
        <v>383</v>
      </c>
      <c r="C60" s="46" t="s">
        <v>384</v>
      </c>
      <c r="D60" s="47" t="s">
        <v>13</v>
      </c>
    </row>
    <row r="61" spans="1:4" s="26" customFormat="1" ht="12.75" customHeight="1" x14ac:dyDescent="0.25">
      <c r="A61" s="46" t="s">
        <v>42</v>
      </c>
      <c r="B61" s="46" t="s">
        <v>454</v>
      </c>
      <c r="C61" s="46" t="s">
        <v>455</v>
      </c>
      <c r="D61" s="47" t="s">
        <v>1114</v>
      </c>
    </row>
    <row r="62" spans="1:4" s="26" customFormat="1" ht="12.75" customHeight="1" x14ac:dyDescent="0.25">
      <c r="A62" s="46" t="s">
        <v>42</v>
      </c>
      <c r="B62" s="46" t="s">
        <v>597</v>
      </c>
      <c r="C62" s="46" t="s">
        <v>598</v>
      </c>
      <c r="D62" s="47" t="s">
        <v>19</v>
      </c>
    </row>
    <row r="63" spans="1:4" s="26" customFormat="1" ht="12.75" customHeight="1" x14ac:dyDescent="0.25">
      <c r="A63" s="46" t="s">
        <v>42</v>
      </c>
      <c r="B63" s="46" t="s">
        <v>739</v>
      </c>
      <c r="C63" s="46" t="s">
        <v>740</v>
      </c>
      <c r="D63" s="47" t="s">
        <v>19</v>
      </c>
    </row>
    <row r="64" spans="1:4" s="26" customFormat="1" ht="12.75" customHeight="1" x14ac:dyDescent="0.25">
      <c r="A64" s="46" t="s">
        <v>42</v>
      </c>
      <c r="B64" s="46" t="s">
        <v>755</v>
      </c>
      <c r="C64" s="46" t="s">
        <v>756</v>
      </c>
      <c r="D64" s="47" t="s">
        <v>19</v>
      </c>
    </row>
    <row r="65" spans="1:4" s="26" customFormat="1" ht="12.75" customHeight="1" x14ac:dyDescent="0.25">
      <c r="A65" s="46" t="s">
        <v>42</v>
      </c>
      <c r="B65" s="46" t="s">
        <v>765</v>
      </c>
      <c r="C65" s="46" t="s">
        <v>766</v>
      </c>
      <c r="D65" s="47" t="s">
        <v>19</v>
      </c>
    </row>
    <row r="66" spans="1:4" s="26" customFormat="1" ht="12.75" customHeight="1" x14ac:dyDescent="0.25">
      <c r="A66" s="46" t="s">
        <v>42</v>
      </c>
      <c r="B66" s="46" t="s">
        <v>791</v>
      </c>
      <c r="C66" s="46" t="s">
        <v>792</v>
      </c>
      <c r="D66" s="47" t="s">
        <v>1114</v>
      </c>
    </row>
    <row r="67" spans="1:4" s="26" customFormat="1" ht="12.75" customHeight="1" x14ac:dyDescent="0.25">
      <c r="A67" s="46" t="s">
        <v>42</v>
      </c>
      <c r="B67" s="46" t="s">
        <v>827</v>
      </c>
      <c r="C67" s="46" t="s">
        <v>828</v>
      </c>
      <c r="D67" s="47" t="s">
        <v>19</v>
      </c>
    </row>
    <row r="68" spans="1:4" s="26" customFormat="1" ht="12.75" customHeight="1" x14ac:dyDescent="0.25">
      <c r="A68" s="46" t="s">
        <v>42</v>
      </c>
      <c r="B68" s="46" t="s">
        <v>947</v>
      </c>
      <c r="C68" s="46" t="s">
        <v>948</v>
      </c>
      <c r="D68" s="47" t="s">
        <v>19</v>
      </c>
    </row>
    <row r="69" spans="1:4" s="26" customFormat="1" ht="12.75" customHeight="1" x14ac:dyDescent="0.25">
      <c r="A69" s="46" t="s">
        <v>42</v>
      </c>
      <c r="B69" s="46" t="s">
        <v>999</v>
      </c>
      <c r="C69" s="46" t="s">
        <v>1000</v>
      </c>
      <c r="D69" s="47" t="s">
        <v>19</v>
      </c>
    </row>
    <row r="70" spans="1:4" s="26" customFormat="1" ht="12.75" customHeight="1" x14ac:dyDescent="0.25">
      <c r="A70" s="46" t="s">
        <v>42</v>
      </c>
      <c r="B70" s="46" t="s">
        <v>113</v>
      </c>
      <c r="C70" s="46" t="s">
        <v>112</v>
      </c>
      <c r="D70" s="47" t="s">
        <v>19</v>
      </c>
    </row>
    <row r="71" spans="1:4" s="26" customFormat="1" ht="12.75" customHeight="1" x14ac:dyDescent="0.25">
      <c r="A71" s="46" t="s">
        <v>42</v>
      </c>
      <c r="B71" s="46" t="s">
        <v>1054</v>
      </c>
      <c r="C71" s="46" t="s">
        <v>1055</v>
      </c>
      <c r="D71" s="47" t="s">
        <v>19</v>
      </c>
    </row>
    <row r="72" spans="1:4" s="26" customFormat="1" ht="12.75" customHeight="1" x14ac:dyDescent="0.25">
      <c r="A72" s="46" t="s">
        <v>489</v>
      </c>
      <c r="B72" s="46" t="s">
        <v>488</v>
      </c>
      <c r="C72" s="46" t="s">
        <v>490</v>
      </c>
      <c r="D72" s="47" t="s">
        <v>19</v>
      </c>
    </row>
    <row r="73" spans="1:4" s="26" customFormat="1" ht="12.75" customHeight="1" x14ac:dyDescent="0.25">
      <c r="A73" s="46" t="s">
        <v>43</v>
      </c>
      <c r="B73" s="46" t="s">
        <v>129</v>
      </c>
      <c r="C73" s="46" t="s">
        <v>130</v>
      </c>
      <c r="D73" s="47" t="s">
        <v>1114</v>
      </c>
    </row>
    <row r="74" spans="1:4" s="26" customFormat="1" ht="12.75" customHeight="1" x14ac:dyDescent="0.25">
      <c r="A74" s="46" t="s">
        <v>43</v>
      </c>
      <c r="B74" s="46" t="s">
        <v>143</v>
      </c>
      <c r="C74" s="46" t="s">
        <v>144</v>
      </c>
      <c r="D74" s="47" t="s">
        <v>1114</v>
      </c>
    </row>
    <row r="75" spans="1:4" s="26" customFormat="1" ht="12.75" customHeight="1" x14ac:dyDescent="0.25">
      <c r="A75" s="46" t="s">
        <v>43</v>
      </c>
      <c r="B75" s="46" t="s">
        <v>151</v>
      </c>
      <c r="C75" s="46" t="s">
        <v>152</v>
      </c>
      <c r="D75" s="47" t="s">
        <v>1114</v>
      </c>
    </row>
    <row r="76" spans="1:4" s="26" customFormat="1" ht="12.75" customHeight="1" x14ac:dyDescent="0.25">
      <c r="A76" s="46" t="s">
        <v>43</v>
      </c>
      <c r="B76" s="46" t="s">
        <v>155</v>
      </c>
      <c r="C76" s="46" t="s">
        <v>156</v>
      </c>
      <c r="D76" s="47" t="s">
        <v>1114</v>
      </c>
    </row>
    <row r="77" spans="1:4" s="26" customFormat="1" ht="12.75" customHeight="1" x14ac:dyDescent="0.25">
      <c r="A77" s="46" t="s">
        <v>43</v>
      </c>
      <c r="B77" s="46" t="s">
        <v>165</v>
      </c>
      <c r="C77" s="46" t="s">
        <v>166</v>
      </c>
      <c r="D77" s="47" t="s">
        <v>1114</v>
      </c>
    </row>
    <row r="78" spans="1:4" s="26" customFormat="1" ht="12.75" customHeight="1" x14ac:dyDescent="0.25">
      <c r="A78" s="46" t="s">
        <v>43</v>
      </c>
      <c r="B78" s="46" t="s">
        <v>186</v>
      </c>
      <c r="C78" s="46" t="s">
        <v>187</v>
      </c>
      <c r="D78" s="47" t="s">
        <v>1114</v>
      </c>
    </row>
    <row r="79" spans="1:4" s="26" customFormat="1" ht="12.75" customHeight="1" x14ac:dyDescent="0.25">
      <c r="A79" s="46" t="s">
        <v>43</v>
      </c>
      <c r="B79" s="46" t="s">
        <v>218</v>
      </c>
      <c r="C79" s="46" t="s">
        <v>219</v>
      </c>
      <c r="D79" s="47" t="s">
        <v>1114</v>
      </c>
    </row>
    <row r="80" spans="1:4" s="26" customFormat="1" ht="12.75" customHeight="1" x14ac:dyDescent="0.25">
      <c r="A80" s="46" t="s">
        <v>43</v>
      </c>
      <c r="B80" s="46" t="s">
        <v>224</v>
      </c>
      <c r="C80" s="46" t="s">
        <v>225</v>
      </c>
      <c r="D80" s="47" t="s">
        <v>1114</v>
      </c>
    </row>
    <row r="81" spans="1:4" s="26" customFormat="1" ht="12.75" customHeight="1" x14ac:dyDescent="0.25">
      <c r="A81" s="46" t="s">
        <v>43</v>
      </c>
      <c r="B81" s="46" t="s">
        <v>266</v>
      </c>
      <c r="C81" s="46" t="s">
        <v>267</v>
      </c>
      <c r="D81" s="47" t="s">
        <v>19</v>
      </c>
    </row>
    <row r="82" spans="1:4" s="26" customFormat="1" ht="12.75" customHeight="1" x14ac:dyDescent="0.25">
      <c r="A82" s="46" t="s">
        <v>43</v>
      </c>
      <c r="B82" s="46" t="s">
        <v>268</v>
      </c>
      <c r="C82" s="46" t="s">
        <v>269</v>
      </c>
      <c r="D82" s="47" t="s">
        <v>1114</v>
      </c>
    </row>
    <row r="83" spans="1:4" s="26" customFormat="1" ht="12.75" customHeight="1" x14ac:dyDescent="0.25">
      <c r="A83" s="46" t="s">
        <v>43</v>
      </c>
      <c r="B83" s="46" t="s">
        <v>270</v>
      </c>
      <c r="C83" s="46" t="s">
        <v>271</v>
      </c>
      <c r="D83" s="47" t="s">
        <v>1114</v>
      </c>
    </row>
    <row r="84" spans="1:4" s="26" customFormat="1" ht="12.75" customHeight="1" x14ac:dyDescent="0.25">
      <c r="A84" s="46" t="s">
        <v>43</v>
      </c>
      <c r="B84" s="46" t="s">
        <v>282</v>
      </c>
      <c r="C84" s="46" t="s">
        <v>283</v>
      </c>
      <c r="D84" s="47" t="s">
        <v>1114</v>
      </c>
    </row>
    <row r="85" spans="1:4" s="26" customFormat="1" ht="12.75" customHeight="1" x14ac:dyDescent="0.25">
      <c r="A85" s="46" t="s">
        <v>43</v>
      </c>
      <c r="B85" s="46" t="s">
        <v>286</v>
      </c>
      <c r="C85" s="46" t="s">
        <v>287</v>
      </c>
      <c r="D85" s="47" t="s">
        <v>1114</v>
      </c>
    </row>
    <row r="86" spans="1:4" s="26" customFormat="1" ht="12.75" customHeight="1" x14ac:dyDescent="0.25">
      <c r="A86" s="46" t="s">
        <v>43</v>
      </c>
      <c r="B86" s="46" t="s">
        <v>308</v>
      </c>
      <c r="C86" s="46" t="s">
        <v>309</v>
      </c>
      <c r="D86" s="47" t="s">
        <v>1114</v>
      </c>
    </row>
    <row r="87" spans="1:4" s="26" customFormat="1" ht="12.75" customHeight="1" x14ac:dyDescent="0.25">
      <c r="A87" s="46" t="s">
        <v>43</v>
      </c>
      <c r="B87" s="46" t="s">
        <v>312</v>
      </c>
      <c r="C87" s="46" t="s">
        <v>313</v>
      </c>
      <c r="D87" s="47" t="s">
        <v>1114</v>
      </c>
    </row>
    <row r="88" spans="1:4" s="26" customFormat="1" ht="12.75" customHeight="1" x14ac:dyDescent="0.25">
      <c r="A88" s="46" t="s">
        <v>43</v>
      </c>
      <c r="B88" s="46" t="s">
        <v>318</v>
      </c>
      <c r="C88" s="46" t="s">
        <v>319</v>
      </c>
      <c r="D88" s="47" t="s">
        <v>107</v>
      </c>
    </row>
    <row r="89" spans="1:4" s="26" customFormat="1" ht="12.75" customHeight="1" x14ac:dyDescent="0.25">
      <c r="A89" s="46" t="s">
        <v>43</v>
      </c>
      <c r="B89" s="46" t="s">
        <v>334</v>
      </c>
      <c r="C89" s="46" t="s">
        <v>335</v>
      </c>
      <c r="D89" s="47" t="s">
        <v>1114</v>
      </c>
    </row>
    <row r="90" spans="1:4" s="26" customFormat="1" ht="12.75" customHeight="1" x14ac:dyDescent="0.25">
      <c r="A90" s="46" t="s">
        <v>43</v>
      </c>
      <c r="B90" s="46" t="s">
        <v>361</v>
      </c>
      <c r="C90" s="46" t="s">
        <v>362</v>
      </c>
      <c r="D90" s="47" t="s">
        <v>107</v>
      </c>
    </row>
    <row r="91" spans="1:4" s="26" customFormat="1" ht="12.75" customHeight="1" x14ac:dyDescent="0.25">
      <c r="A91" s="46" t="s">
        <v>43</v>
      </c>
      <c r="B91" s="46" t="s">
        <v>365</v>
      </c>
      <c r="C91" s="46" t="s">
        <v>366</v>
      </c>
      <c r="D91" s="47" t="s">
        <v>1114</v>
      </c>
    </row>
    <row r="92" spans="1:4" s="26" customFormat="1" ht="12.75" customHeight="1" x14ac:dyDescent="0.25">
      <c r="A92" s="46" t="s">
        <v>43</v>
      </c>
      <c r="B92" s="46" t="s">
        <v>385</v>
      </c>
      <c r="C92" s="46" t="s">
        <v>386</v>
      </c>
      <c r="D92" s="47" t="s">
        <v>1114</v>
      </c>
    </row>
    <row r="93" spans="1:4" s="26" customFormat="1" ht="12.75" customHeight="1" x14ac:dyDescent="0.25">
      <c r="A93" s="46" t="s">
        <v>43</v>
      </c>
      <c r="B93" s="46" t="s">
        <v>399</v>
      </c>
      <c r="C93" s="46" t="s">
        <v>400</v>
      </c>
      <c r="D93" s="47" t="s">
        <v>13</v>
      </c>
    </row>
    <row r="94" spans="1:4" s="26" customFormat="1" ht="12.75" customHeight="1" x14ac:dyDescent="0.25">
      <c r="A94" s="46" t="s">
        <v>43</v>
      </c>
      <c r="B94" s="46" t="s">
        <v>401</v>
      </c>
      <c r="C94" s="46" t="s">
        <v>402</v>
      </c>
      <c r="D94" s="47" t="s">
        <v>1114</v>
      </c>
    </row>
    <row r="95" spans="1:4" s="26" customFormat="1" ht="12.75" customHeight="1" x14ac:dyDescent="0.25">
      <c r="A95" s="46" t="s">
        <v>43</v>
      </c>
      <c r="B95" s="46" t="s">
        <v>413</v>
      </c>
      <c r="C95" s="46" t="s">
        <v>414</v>
      </c>
      <c r="D95" s="47" t="s">
        <v>107</v>
      </c>
    </row>
    <row r="96" spans="1:4" s="26" customFormat="1" ht="12.75" customHeight="1" x14ac:dyDescent="0.25">
      <c r="A96" s="46" t="s">
        <v>43</v>
      </c>
      <c r="B96" s="46" t="s">
        <v>415</v>
      </c>
      <c r="C96" s="46" t="s">
        <v>416</v>
      </c>
      <c r="D96" s="47" t="s">
        <v>1114</v>
      </c>
    </row>
    <row r="97" spans="1:4" s="26" customFormat="1" ht="12.75" customHeight="1" x14ac:dyDescent="0.25">
      <c r="A97" s="46" t="s">
        <v>43</v>
      </c>
      <c r="B97" s="46" t="s">
        <v>119</v>
      </c>
      <c r="C97" s="46" t="s">
        <v>425</v>
      </c>
      <c r="D97" s="47" t="s">
        <v>13</v>
      </c>
    </row>
    <row r="98" spans="1:4" s="26" customFormat="1" ht="12.75" customHeight="1" x14ac:dyDescent="0.25">
      <c r="A98" s="46" t="s">
        <v>43</v>
      </c>
      <c r="B98" s="46" t="s">
        <v>428</v>
      </c>
      <c r="C98" s="46" t="s">
        <v>429</v>
      </c>
      <c r="D98" s="47" t="s">
        <v>107</v>
      </c>
    </row>
    <row r="99" spans="1:4" s="26" customFormat="1" ht="12.75" customHeight="1" x14ac:dyDescent="0.25">
      <c r="A99" s="46" t="s">
        <v>43</v>
      </c>
      <c r="B99" s="46" t="s">
        <v>430</v>
      </c>
      <c r="C99" s="46" t="s">
        <v>431</v>
      </c>
      <c r="D99" s="47" t="s">
        <v>19</v>
      </c>
    </row>
    <row r="100" spans="1:4" s="38" customFormat="1" ht="12.75" customHeight="1" x14ac:dyDescent="0.25">
      <c r="A100" s="46" t="s">
        <v>43</v>
      </c>
      <c r="B100" s="46" t="s">
        <v>432</v>
      </c>
      <c r="C100" s="46" t="s">
        <v>433</v>
      </c>
      <c r="D100" s="47" t="s">
        <v>1114</v>
      </c>
    </row>
    <row r="101" spans="1:4" s="26" customFormat="1" ht="12.75" customHeight="1" x14ac:dyDescent="0.25">
      <c r="A101" s="46" t="s">
        <v>43</v>
      </c>
      <c r="B101" s="46" t="s">
        <v>448</v>
      </c>
      <c r="C101" s="46" t="s">
        <v>449</v>
      </c>
      <c r="D101" s="47" t="s">
        <v>1114</v>
      </c>
    </row>
    <row r="102" spans="1:4" s="26" customFormat="1" ht="12.75" customHeight="1" x14ac:dyDescent="0.25">
      <c r="A102" s="46" t="s">
        <v>43</v>
      </c>
      <c r="B102" s="46" t="s">
        <v>476</v>
      </c>
      <c r="C102" s="46" t="s">
        <v>477</v>
      </c>
      <c r="D102" s="47" t="s">
        <v>1114</v>
      </c>
    </row>
    <row r="103" spans="1:4" s="26" customFormat="1" ht="12.75" customHeight="1" x14ac:dyDescent="0.25">
      <c r="A103" s="46" t="s">
        <v>43</v>
      </c>
      <c r="B103" s="46" t="s">
        <v>72</v>
      </c>
      <c r="C103" s="46" t="s">
        <v>73</v>
      </c>
      <c r="D103" s="47" t="s">
        <v>1114</v>
      </c>
    </row>
    <row r="104" spans="1:4" s="26" customFormat="1" ht="12.75" customHeight="1" x14ac:dyDescent="0.25">
      <c r="A104" s="46" t="s">
        <v>43</v>
      </c>
      <c r="B104" s="46" t="s">
        <v>484</v>
      </c>
      <c r="C104" s="46" t="s">
        <v>485</v>
      </c>
      <c r="D104" s="47" t="s">
        <v>1114</v>
      </c>
    </row>
    <row r="105" spans="1:4" s="26" customFormat="1" ht="12.75" customHeight="1" x14ac:dyDescent="0.25">
      <c r="A105" s="46" t="s">
        <v>43</v>
      </c>
      <c r="B105" s="46" t="s">
        <v>493</v>
      </c>
      <c r="C105" s="46" t="s">
        <v>494</v>
      </c>
      <c r="D105" s="47" t="s">
        <v>1114</v>
      </c>
    </row>
    <row r="106" spans="1:4" s="26" customFormat="1" ht="12.75" customHeight="1" x14ac:dyDescent="0.25">
      <c r="A106" s="46" t="s">
        <v>43</v>
      </c>
      <c r="B106" s="46" t="s">
        <v>525</v>
      </c>
      <c r="C106" s="46" t="s">
        <v>526</v>
      </c>
      <c r="D106" s="47" t="s">
        <v>1114</v>
      </c>
    </row>
    <row r="107" spans="1:4" s="26" customFormat="1" ht="12.75" customHeight="1" x14ac:dyDescent="0.25">
      <c r="A107" s="46" t="s">
        <v>43</v>
      </c>
      <c r="B107" s="46" t="s">
        <v>531</v>
      </c>
      <c r="C107" s="46" t="s">
        <v>532</v>
      </c>
      <c r="D107" s="47" t="s">
        <v>1114</v>
      </c>
    </row>
    <row r="108" spans="1:4" s="26" customFormat="1" ht="12.75" customHeight="1" x14ac:dyDescent="0.25">
      <c r="A108" s="46" t="s">
        <v>43</v>
      </c>
      <c r="B108" s="46" t="s">
        <v>535</v>
      </c>
      <c r="C108" s="46" t="s">
        <v>536</v>
      </c>
      <c r="D108" s="47" t="s">
        <v>1114</v>
      </c>
    </row>
    <row r="109" spans="1:4" s="26" customFormat="1" ht="12.75" customHeight="1" x14ac:dyDescent="0.25">
      <c r="A109" s="46" t="s">
        <v>43</v>
      </c>
      <c r="B109" s="46" t="s">
        <v>537</v>
      </c>
      <c r="C109" s="46" t="s">
        <v>538</v>
      </c>
      <c r="D109" s="47" t="s">
        <v>19</v>
      </c>
    </row>
    <row r="110" spans="1:4" s="26" customFormat="1" ht="12.75" customHeight="1" x14ac:dyDescent="0.25">
      <c r="A110" s="46" t="s">
        <v>43</v>
      </c>
      <c r="B110" s="46" t="s">
        <v>541</v>
      </c>
      <c r="C110" s="46" t="s">
        <v>542</v>
      </c>
      <c r="D110" s="47" t="s">
        <v>1114</v>
      </c>
    </row>
    <row r="111" spans="1:4" s="26" customFormat="1" ht="12.75" customHeight="1" x14ac:dyDescent="0.25">
      <c r="A111" s="46" t="s">
        <v>43</v>
      </c>
      <c r="B111" s="46" t="s">
        <v>549</v>
      </c>
      <c r="C111" s="46" t="s">
        <v>550</v>
      </c>
      <c r="D111" s="47" t="s">
        <v>13</v>
      </c>
    </row>
    <row r="112" spans="1:4" s="26" customFormat="1" ht="12.75" customHeight="1" x14ac:dyDescent="0.25">
      <c r="A112" s="46" t="s">
        <v>43</v>
      </c>
      <c r="B112" s="46" t="s">
        <v>551</v>
      </c>
      <c r="C112" s="46" t="s">
        <v>552</v>
      </c>
      <c r="D112" s="47" t="s">
        <v>19</v>
      </c>
    </row>
    <row r="113" spans="1:4" s="26" customFormat="1" ht="12.75" customHeight="1" x14ac:dyDescent="0.25">
      <c r="A113" s="46" t="s">
        <v>43</v>
      </c>
      <c r="B113" s="46" t="s">
        <v>567</v>
      </c>
      <c r="C113" s="46" t="s">
        <v>568</v>
      </c>
      <c r="D113" s="47" t="s">
        <v>1114</v>
      </c>
    </row>
    <row r="114" spans="1:4" s="26" customFormat="1" ht="12.75" customHeight="1" x14ac:dyDescent="0.25">
      <c r="A114" s="46" t="s">
        <v>43</v>
      </c>
      <c r="B114" s="46" t="s">
        <v>575</v>
      </c>
      <c r="C114" s="46" t="s">
        <v>576</v>
      </c>
      <c r="D114" s="47" t="s">
        <v>1114</v>
      </c>
    </row>
    <row r="115" spans="1:4" s="26" customFormat="1" ht="12.75" customHeight="1" x14ac:dyDescent="0.25">
      <c r="A115" s="46" t="s">
        <v>43</v>
      </c>
      <c r="B115" s="46" t="s">
        <v>601</v>
      </c>
      <c r="C115" s="46" t="s">
        <v>602</v>
      </c>
      <c r="D115" s="47" t="s">
        <v>19</v>
      </c>
    </row>
    <row r="116" spans="1:4" s="26" customFormat="1" ht="12.75" customHeight="1" x14ac:dyDescent="0.25">
      <c r="A116" s="46" t="s">
        <v>43</v>
      </c>
      <c r="B116" s="46" t="s">
        <v>607</v>
      </c>
      <c r="C116" s="46" t="s">
        <v>608</v>
      </c>
      <c r="D116" s="47" t="s">
        <v>1114</v>
      </c>
    </row>
    <row r="117" spans="1:4" s="26" customFormat="1" ht="12.75" customHeight="1" x14ac:dyDescent="0.25">
      <c r="A117" s="46" t="s">
        <v>43</v>
      </c>
      <c r="B117" s="46" t="s">
        <v>617</v>
      </c>
      <c r="C117" s="46" t="s">
        <v>618</v>
      </c>
      <c r="D117" s="47" t="s">
        <v>1114</v>
      </c>
    </row>
    <row r="118" spans="1:4" s="26" customFormat="1" ht="12.75" customHeight="1" x14ac:dyDescent="0.25">
      <c r="A118" s="46" t="s">
        <v>43</v>
      </c>
      <c r="B118" s="46" t="s">
        <v>627</v>
      </c>
      <c r="C118" s="46" t="s">
        <v>628</v>
      </c>
      <c r="D118" s="47" t="s">
        <v>107</v>
      </c>
    </row>
    <row r="119" spans="1:4" s="26" customFormat="1" ht="12.75" customHeight="1" x14ac:dyDescent="0.25">
      <c r="A119" s="46" t="s">
        <v>43</v>
      </c>
      <c r="B119" s="46" t="s">
        <v>643</v>
      </c>
      <c r="C119" s="46" t="s">
        <v>644</v>
      </c>
      <c r="D119" s="47" t="s">
        <v>1114</v>
      </c>
    </row>
    <row r="120" spans="1:4" s="26" customFormat="1" ht="12.75" customHeight="1" x14ac:dyDescent="0.25">
      <c r="A120" s="46" t="s">
        <v>43</v>
      </c>
      <c r="B120" s="46" t="s">
        <v>647</v>
      </c>
      <c r="C120" s="46" t="s">
        <v>648</v>
      </c>
      <c r="D120" s="47" t="s">
        <v>19</v>
      </c>
    </row>
    <row r="121" spans="1:4" s="26" customFormat="1" ht="12.75" customHeight="1" x14ac:dyDescent="0.25">
      <c r="A121" s="46" t="s">
        <v>43</v>
      </c>
      <c r="B121" s="46" t="s">
        <v>659</v>
      </c>
      <c r="C121" s="46" t="s">
        <v>660</v>
      </c>
      <c r="D121" s="47" t="s">
        <v>1114</v>
      </c>
    </row>
    <row r="122" spans="1:4" s="26" customFormat="1" ht="12.75" customHeight="1" x14ac:dyDescent="0.25">
      <c r="A122" s="46" t="s">
        <v>43</v>
      </c>
      <c r="B122" s="46" t="s">
        <v>669</v>
      </c>
      <c r="C122" s="46" t="s">
        <v>670</v>
      </c>
      <c r="D122" s="47" t="s">
        <v>1114</v>
      </c>
    </row>
    <row r="123" spans="1:4" s="26" customFormat="1" ht="12.75" customHeight="1" x14ac:dyDescent="0.25">
      <c r="A123" s="46" t="s">
        <v>43</v>
      </c>
      <c r="B123" s="46" t="s">
        <v>681</v>
      </c>
      <c r="C123" s="46" t="s">
        <v>682</v>
      </c>
      <c r="D123" s="47" t="s">
        <v>13</v>
      </c>
    </row>
    <row r="124" spans="1:4" s="26" customFormat="1" ht="12.75" customHeight="1" x14ac:dyDescent="0.25">
      <c r="A124" s="46" t="s">
        <v>43</v>
      </c>
      <c r="B124" s="46" t="s">
        <v>731</v>
      </c>
      <c r="C124" s="46" t="s">
        <v>732</v>
      </c>
      <c r="D124" s="47" t="s">
        <v>19</v>
      </c>
    </row>
    <row r="125" spans="1:4" s="26" customFormat="1" ht="12.75" customHeight="1" x14ac:dyDescent="0.25">
      <c r="A125" s="46" t="s">
        <v>43</v>
      </c>
      <c r="B125" s="46" t="s">
        <v>747</v>
      </c>
      <c r="C125" s="46" t="s">
        <v>748</v>
      </c>
      <c r="D125" s="47" t="s">
        <v>19</v>
      </c>
    </row>
    <row r="126" spans="1:4" s="26" customFormat="1" ht="12.75" customHeight="1" x14ac:dyDescent="0.25">
      <c r="A126" s="46" t="s">
        <v>43</v>
      </c>
      <c r="B126" s="46" t="s">
        <v>749</v>
      </c>
      <c r="C126" s="46" t="s">
        <v>750</v>
      </c>
      <c r="D126" s="47" t="s">
        <v>1114</v>
      </c>
    </row>
    <row r="127" spans="1:4" s="26" customFormat="1" ht="12.75" customHeight="1" x14ac:dyDescent="0.25">
      <c r="A127" s="46" t="s">
        <v>43</v>
      </c>
      <c r="B127" s="46" t="s">
        <v>777</v>
      </c>
      <c r="C127" s="46" t="s">
        <v>778</v>
      </c>
      <c r="D127" s="47" t="s">
        <v>1114</v>
      </c>
    </row>
    <row r="128" spans="1:4" s="26" customFormat="1" ht="12.75" customHeight="1" x14ac:dyDescent="0.25">
      <c r="A128" s="46" t="s">
        <v>43</v>
      </c>
      <c r="B128" s="46" t="s">
        <v>795</v>
      </c>
      <c r="C128" s="46" t="s">
        <v>796</v>
      </c>
      <c r="D128" s="47" t="s">
        <v>1114</v>
      </c>
    </row>
    <row r="129" spans="1:4" s="26" customFormat="1" ht="12.75" customHeight="1" x14ac:dyDescent="0.25">
      <c r="A129" s="46" t="s">
        <v>43</v>
      </c>
      <c r="B129" s="46" t="s">
        <v>799</v>
      </c>
      <c r="C129" s="46" t="s">
        <v>800</v>
      </c>
      <c r="D129" s="47" t="s">
        <v>13</v>
      </c>
    </row>
    <row r="130" spans="1:4" s="26" customFormat="1" ht="12.75" customHeight="1" x14ac:dyDescent="0.25">
      <c r="A130" s="46" t="s">
        <v>43</v>
      </c>
      <c r="B130" s="46" t="s">
        <v>811</v>
      </c>
      <c r="C130" s="46" t="s">
        <v>812</v>
      </c>
      <c r="D130" s="47" t="s">
        <v>1114</v>
      </c>
    </row>
    <row r="131" spans="1:4" s="26" customFormat="1" ht="12.75" customHeight="1" x14ac:dyDescent="0.25">
      <c r="A131" s="46" t="s">
        <v>43</v>
      </c>
      <c r="B131" s="46" t="s">
        <v>813</v>
      </c>
      <c r="C131" s="46" t="s">
        <v>814</v>
      </c>
      <c r="D131" s="47" t="s">
        <v>1114</v>
      </c>
    </row>
    <row r="132" spans="1:4" s="26" customFormat="1" ht="12.75" customHeight="1" x14ac:dyDescent="0.25">
      <c r="A132" s="46" t="s">
        <v>43</v>
      </c>
      <c r="B132" s="46" t="s">
        <v>829</v>
      </c>
      <c r="C132" s="46" t="s">
        <v>830</v>
      </c>
      <c r="D132" s="47" t="s">
        <v>13</v>
      </c>
    </row>
    <row r="133" spans="1:4" s="26" customFormat="1" ht="12.75" customHeight="1" x14ac:dyDescent="0.25">
      <c r="A133" s="46" t="s">
        <v>43</v>
      </c>
      <c r="B133" s="46" t="s">
        <v>837</v>
      </c>
      <c r="C133" s="46" t="s">
        <v>838</v>
      </c>
      <c r="D133" s="47" t="s">
        <v>1114</v>
      </c>
    </row>
    <row r="134" spans="1:4" s="26" customFormat="1" ht="12.75" customHeight="1" x14ac:dyDescent="0.25">
      <c r="A134" s="46" t="s">
        <v>43</v>
      </c>
      <c r="B134" s="46" t="s">
        <v>843</v>
      </c>
      <c r="C134" s="46" t="s">
        <v>844</v>
      </c>
      <c r="D134" s="47" t="s">
        <v>1114</v>
      </c>
    </row>
    <row r="135" spans="1:4" s="26" customFormat="1" ht="12.75" customHeight="1" x14ac:dyDescent="0.25">
      <c r="A135" s="46" t="s">
        <v>43</v>
      </c>
      <c r="B135" s="46" t="s">
        <v>845</v>
      </c>
      <c r="C135" s="46" t="s">
        <v>846</v>
      </c>
      <c r="D135" s="47" t="s">
        <v>1114</v>
      </c>
    </row>
    <row r="136" spans="1:4" s="26" customFormat="1" ht="12.75" customHeight="1" x14ac:dyDescent="0.25">
      <c r="A136" s="46" t="s">
        <v>43</v>
      </c>
      <c r="B136" s="46" t="s">
        <v>865</v>
      </c>
      <c r="C136" s="46" t="s">
        <v>866</v>
      </c>
      <c r="D136" s="47" t="s">
        <v>1114</v>
      </c>
    </row>
    <row r="137" spans="1:4" s="26" customFormat="1" ht="12.75" customHeight="1" x14ac:dyDescent="0.25">
      <c r="A137" s="46" t="s">
        <v>43</v>
      </c>
      <c r="B137" s="46" t="s">
        <v>877</v>
      </c>
      <c r="C137" s="46" t="s">
        <v>878</v>
      </c>
      <c r="D137" s="47" t="s">
        <v>1114</v>
      </c>
    </row>
    <row r="138" spans="1:4" s="26" customFormat="1" ht="12.75" customHeight="1" x14ac:dyDescent="0.25">
      <c r="A138" s="46" t="s">
        <v>43</v>
      </c>
      <c r="B138" s="46" t="s">
        <v>899</v>
      </c>
      <c r="C138" s="46" t="s">
        <v>900</v>
      </c>
      <c r="D138" s="47" t="s">
        <v>1114</v>
      </c>
    </row>
    <row r="139" spans="1:4" s="26" customFormat="1" ht="12.75" customHeight="1" x14ac:dyDescent="0.25">
      <c r="A139" s="46" t="s">
        <v>43</v>
      </c>
      <c r="B139" s="46" t="s">
        <v>911</v>
      </c>
      <c r="C139" s="46" t="s">
        <v>912</v>
      </c>
      <c r="D139" s="47" t="s">
        <v>1114</v>
      </c>
    </row>
    <row r="140" spans="1:4" s="26" customFormat="1" ht="12.75" customHeight="1" x14ac:dyDescent="0.25">
      <c r="A140" s="46" t="s">
        <v>43</v>
      </c>
      <c r="B140" s="46" t="s">
        <v>927</v>
      </c>
      <c r="C140" s="46" t="s">
        <v>928</v>
      </c>
      <c r="D140" s="47" t="s">
        <v>19</v>
      </c>
    </row>
    <row r="141" spans="1:4" s="26" customFormat="1" ht="12.75" customHeight="1" x14ac:dyDescent="0.25">
      <c r="A141" s="46" t="s">
        <v>43</v>
      </c>
      <c r="B141" s="46" t="s">
        <v>951</v>
      </c>
      <c r="C141" s="46" t="s">
        <v>952</v>
      </c>
      <c r="D141" s="47" t="s">
        <v>107</v>
      </c>
    </row>
    <row r="142" spans="1:4" s="26" customFormat="1" ht="12.75" customHeight="1" x14ac:dyDescent="0.25">
      <c r="A142" s="46" t="s">
        <v>43</v>
      </c>
      <c r="B142" s="46" t="s">
        <v>1034</v>
      </c>
      <c r="C142" s="46" t="s">
        <v>1035</v>
      </c>
      <c r="D142" s="47" t="s">
        <v>1114</v>
      </c>
    </row>
    <row r="143" spans="1:4" s="26" customFormat="1" ht="12.75" customHeight="1" x14ac:dyDescent="0.25">
      <c r="A143" s="46" t="s">
        <v>43</v>
      </c>
      <c r="B143" s="46" t="s">
        <v>1050</v>
      </c>
      <c r="C143" s="46" t="s">
        <v>1051</v>
      </c>
      <c r="D143" s="47" t="s">
        <v>1114</v>
      </c>
    </row>
    <row r="144" spans="1:4" s="26" customFormat="1" ht="12.75" customHeight="1" x14ac:dyDescent="0.25">
      <c r="A144" s="46" t="s">
        <v>43</v>
      </c>
      <c r="B144" s="46" t="s">
        <v>1068</v>
      </c>
      <c r="C144" s="46" t="s">
        <v>1069</v>
      </c>
      <c r="D144" s="47" t="s">
        <v>13</v>
      </c>
    </row>
    <row r="145" spans="1:4" s="26" customFormat="1" ht="12.75" customHeight="1" x14ac:dyDescent="0.25">
      <c r="A145" s="46" t="s">
        <v>43</v>
      </c>
      <c r="B145" s="46" t="s">
        <v>1074</v>
      </c>
      <c r="C145" s="46" t="s">
        <v>1075</v>
      </c>
      <c r="D145" s="47" t="s">
        <v>1114</v>
      </c>
    </row>
    <row r="146" spans="1:4" s="26" customFormat="1" ht="12.75" customHeight="1" x14ac:dyDescent="0.25">
      <c r="A146" s="46" t="s">
        <v>43</v>
      </c>
      <c r="B146" s="46" t="s">
        <v>1084</v>
      </c>
      <c r="C146" s="46" t="s">
        <v>1085</v>
      </c>
      <c r="D146" s="47" t="s">
        <v>107</v>
      </c>
    </row>
    <row r="147" spans="1:4" s="38" customFormat="1" ht="12.75" customHeight="1" x14ac:dyDescent="0.25">
      <c r="A147" s="46" t="s">
        <v>43</v>
      </c>
      <c r="B147" s="46" t="s">
        <v>82</v>
      </c>
      <c r="C147" s="46" t="s">
        <v>124</v>
      </c>
      <c r="D147" s="47" t="s">
        <v>1114</v>
      </c>
    </row>
    <row r="148" spans="1:4" s="26" customFormat="1" ht="12.75" customHeight="1" x14ac:dyDescent="0.25">
      <c r="A148" s="46" t="s">
        <v>43</v>
      </c>
      <c r="B148" s="46" t="s">
        <v>1092</v>
      </c>
      <c r="C148" s="46" t="s">
        <v>1093</v>
      </c>
      <c r="D148" s="47" t="s">
        <v>107</v>
      </c>
    </row>
    <row r="149" spans="1:4" s="26" customFormat="1" ht="12.75" customHeight="1" x14ac:dyDescent="0.25">
      <c r="A149" s="46" t="s">
        <v>48</v>
      </c>
      <c r="B149" s="46" t="s">
        <v>137</v>
      </c>
      <c r="C149" s="46" t="s">
        <v>138</v>
      </c>
      <c r="D149" s="47" t="s">
        <v>107</v>
      </c>
    </row>
    <row r="150" spans="1:4" s="26" customFormat="1" ht="12.75" customHeight="1" x14ac:dyDescent="0.25">
      <c r="A150" s="46" t="s">
        <v>48</v>
      </c>
      <c r="B150" s="46" t="s">
        <v>322</v>
      </c>
      <c r="C150" s="46" t="s">
        <v>323</v>
      </c>
      <c r="D150" s="47" t="s">
        <v>1114</v>
      </c>
    </row>
    <row r="151" spans="1:4" s="26" customFormat="1" ht="12.75" customHeight="1" x14ac:dyDescent="0.25">
      <c r="A151" s="46" t="s">
        <v>48</v>
      </c>
      <c r="B151" s="46" t="s">
        <v>409</v>
      </c>
      <c r="C151" s="46" t="s">
        <v>410</v>
      </c>
      <c r="D151" s="47" t="s">
        <v>19</v>
      </c>
    </row>
    <row r="152" spans="1:4" s="26" customFormat="1" ht="12.75" customHeight="1" x14ac:dyDescent="0.25">
      <c r="A152" s="46" t="s">
        <v>48</v>
      </c>
      <c r="B152" s="46" t="s">
        <v>417</v>
      </c>
      <c r="C152" s="46" t="s">
        <v>418</v>
      </c>
      <c r="D152" s="47" t="s">
        <v>19</v>
      </c>
    </row>
    <row r="153" spans="1:4" s="26" customFormat="1" ht="12.75" customHeight="1" x14ac:dyDescent="0.25">
      <c r="A153" s="46" t="s">
        <v>48</v>
      </c>
      <c r="B153" s="46" t="s">
        <v>529</v>
      </c>
      <c r="C153" s="46" t="s">
        <v>530</v>
      </c>
      <c r="D153" s="47" t="s">
        <v>1114</v>
      </c>
    </row>
    <row r="154" spans="1:4" s="26" customFormat="1" ht="12.75" customHeight="1" x14ac:dyDescent="0.25">
      <c r="A154" s="46" t="s">
        <v>48</v>
      </c>
      <c r="B154" s="46" t="s">
        <v>635</v>
      </c>
      <c r="C154" s="46" t="s">
        <v>636</v>
      </c>
      <c r="D154" s="47" t="s">
        <v>1114</v>
      </c>
    </row>
    <row r="155" spans="1:4" s="26" customFormat="1" ht="12.75" customHeight="1" x14ac:dyDescent="0.25">
      <c r="A155" s="46" t="s">
        <v>48</v>
      </c>
      <c r="B155" s="46" t="s">
        <v>74</v>
      </c>
      <c r="C155" s="46" t="s">
        <v>75</v>
      </c>
      <c r="D155" s="47" t="s">
        <v>107</v>
      </c>
    </row>
    <row r="156" spans="1:4" s="26" customFormat="1" ht="12.75" customHeight="1" x14ac:dyDescent="0.25">
      <c r="A156" s="46" t="s">
        <v>53</v>
      </c>
      <c r="B156" s="46" t="s">
        <v>139</v>
      </c>
      <c r="C156" s="46" t="s">
        <v>140</v>
      </c>
      <c r="D156" s="47" t="s">
        <v>1114</v>
      </c>
    </row>
    <row r="157" spans="1:4" s="26" customFormat="1" ht="12.75" customHeight="1" x14ac:dyDescent="0.25">
      <c r="A157" s="46" t="s">
        <v>53</v>
      </c>
      <c r="B157" s="46" t="s">
        <v>70</v>
      </c>
      <c r="C157" s="46" t="s">
        <v>71</v>
      </c>
      <c r="D157" s="47" t="s">
        <v>1114</v>
      </c>
    </row>
    <row r="158" spans="1:4" s="26" customFormat="1" ht="12.75" customHeight="1" x14ac:dyDescent="0.25">
      <c r="A158" s="46" t="s">
        <v>53</v>
      </c>
      <c r="B158" s="46" t="s">
        <v>264</v>
      </c>
      <c r="C158" s="46" t="s">
        <v>265</v>
      </c>
      <c r="D158" s="47" t="s">
        <v>1114</v>
      </c>
    </row>
    <row r="159" spans="1:4" s="26" customFormat="1" ht="12.75" customHeight="1" x14ac:dyDescent="0.25">
      <c r="A159" s="46" t="s">
        <v>53</v>
      </c>
      <c r="B159" s="46" t="s">
        <v>278</v>
      </c>
      <c r="C159" s="46" t="s">
        <v>279</v>
      </c>
      <c r="D159" s="47" t="s">
        <v>1114</v>
      </c>
    </row>
    <row r="160" spans="1:4" s="26" customFormat="1" ht="12.75" customHeight="1" x14ac:dyDescent="0.25">
      <c r="A160" s="46" t="s">
        <v>53</v>
      </c>
      <c r="B160" s="46" t="s">
        <v>381</v>
      </c>
      <c r="C160" s="46" t="s">
        <v>382</v>
      </c>
      <c r="D160" s="47" t="s">
        <v>1114</v>
      </c>
    </row>
    <row r="161" spans="1:4" s="26" customFormat="1" ht="12.75" customHeight="1" x14ac:dyDescent="0.25">
      <c r="A161" s="46" t="s">
        <v>53</v>
      </c>
      <c r="B161" s="46" t="s">
        <v>466</v>
      </c>
      <c r="C161" s="46" t="s">
        <v>467</v>
      </c>
      <c r="D161" s="47" t="s">
        <v>1114</v>
      </c>
    </row>
    <row r="162" spans="1:4" s="26" customFormat="1" ht="12.75" customHeight="1" x14ac:dyDescent="0.25">
      <c r="A162" s="46" t="s">
        <v>53</v>
      </c>
      <c r="B162" s="46" t="s">
        <v>478</v>
      </c>
      <c r="C162" s="46" t="s">
        <v>479</v>
      </c>
      <c r="D162" s="47" t="s">
        <v>1114</v>
      </c>
    </row>
    <row r="163" spans="1:4" s="26" customFormat="1" ht="12.75" customHeight="1" x14ac:dyDescent="0.25">
      <c r="A163" s="46" t="s">
        <v>53</v>
      </c>
      <c r="B163" s="46" t="s">
        <v>533</v>
      </c>
      <c r="C163" s="46" t="s">
        <v>534</v>
      </c>
      <c r="D163" s="47" t="s">
        <v>13</v>
      </c>
    </row>
    <row r="164" spans="1:4" s="26" customFormat="1" ht="12.75" customHeight="1" x14ac:dyDescent="0.25">
      <c r="A164" s="46" t="s">
        <v>53</v>
      </c>
      <c r="B164" s="46" t="s">
        <v>561</v>
      </c>
      <c r="C164" s="46" t="s">
        <v>562</v>
      </c>
      <c r="D164" s="47" t="s">
        <v>1114</v>
      </c>
    </row>
    <row r="165" spans="1:4" s="26" customFormat="1" ht="12.75" customHeight="1" x14ac:dyDescent="0.25">
      <c r="A165" s="46" t="s">
        <v>53</v>
      </c>
      <c r="B165" s="46" t="s">
        <v>577</v>
      </c>
      <c r="C165" s="46" t="s">
        <v>578</v>
      </c>
      <c r="D165" s="47" t="s">
        <v>13</v>
      </c>
    </row>
    <row r="166" spans="1:4" s="26" customFormat="1" ht="12.75" customHeight="1" x14ac:dyDescent="0.25">
      <c r="A166" s="46" t="s">
        <v>53</v>
      </c>
      <c r="B166" s="46" t="s">
        <v>593</v>
      </c>
      <c r="C166" s="46" t="s">
        <v>594</v>
      </c>
      <c r="D166" s="47" t="s">
        <v>1114</v>
      </c>
    </row>
    <row r="167" spans="1:4" s="26" customFormat="1" ht="12.75" customHeight="1" x14ac:dyDescent="0.25">
      <c r="A167" s="46" t="s">
        <v>53</v>
      </c>
      <c r="B167" s="46" t="s">
        <v>623</v>
      </c>
      <c r="C167" s="46" t="s">
        <v>624</v>
      </c>
      <c r="D167" s="47" t="s">
        <v>107</v>
      </c>
    </row>
    <row r="168" spans="1:4" s="26" customFormat="1" ht="12.75" customHeight="1" x14ac:dyDescent="0.25">
      <c r="A168" s="46" t="s">
        <v>53</v>
      </c>
      <c r="B168" s="46" t="s">
        <v>677</v>
      </c>
      <c r="C168" s="46" t="s">
        <v>678</v>
      </c>
      <c r="D168" s="47" t="s">
        <v>13</v>
      </c>
    </row>
    <row r="169" spans="1:4" s="26" customFormat="1" ht="12.75" customHeight="1" x14ac:dyDescent="0.25">
      <c r="A169" s="46" t="s">
        <v>53</v>
      </c>
      <c r="B169" s="46" t="s">
        <v>727</v>
      </c>
      <c r="C169" s="46" t="s">
        <v>728</v>
      </c>
      <c r="D169" s="47" t="s">
        <v>1114</v>
      </c>
    </row>
    <row r="170" spans="1:4" s="26" customFormat="1" ht="12.75" customHeight="1" x14ac:dyDescent="0.25">
      <c r="A170" s="46" t="s">
        <v>53</v>
      </c>
      <c r="B170" s="46" t="s">
        <v>735</v>
      </c>
      <c r="C170" s="46" t="s">
        <v>736</v>
      </c>
      <c r="D170" s="47" t="s">
        <v>19</v>
      </c>
    </row>
    <row r="171" spans="1:4" s="26" customFormat="1" ht="12.75" customHeight="1" x14ac:dyDescent="0.25">
      <c r="A171" s="46" t="s">
        <v>53</v>
      </c>
      <c r="B171" s="46" t="s">
        <v>793</v>
      </c>
      <c r="C171" s="46" t="s">
        <v>794</v>
      </c>
      <c r="D171" s="47" t="s">
        <v>19</v>
      </c>
    </row>
    <row r="172" spans="1:4" s="26" customFormat="1" ht="12.75" customHeight="1" x14ac:dyDescent="0.25">
      <c r="A172" s="46" t="s">
        <v>53</v>
      </c>
      <c r="B172" s="46" t="s">
        <v>849</v>
      </c>
      <c r="C172" s="46" t="s">
        <v>850</v>
      </c>
      <c r="D172" s="47" t="s">
        <v>19</v>
      </c>
    </row>
    <row r="173" spans="1:4" s="26" customFormat="1" ht="12.75" customHeight="1" x14ac:dyDescent="0.25">
      <c r="A173" s="46" t="s">
        <v>53</v>
      </c>
      <c r="B173" s="46" t="s">
        <v>871</v>
      </c>
      <c r="C173" s="46" t="s">
        <v>872</v>
      </c>
      <c r="D173" s="47" t="s">
        <v>13</v>
      </c>
    </row>
    <row r="174" spans="1:4" s="26" customFormat="1" ht="12.75" customHeight="1" x14ac:dyDescent="0.25">
      <c r="A174" s="46" t="s">
        <v>53</v>
      </c>
      <c r="B174" s="46" t="s">
        <v>1026</v>
      </c>
      <c r="C174" s="46" t="s">
        <v>1027</v>
      </c>
      <c r="D174" s="47" t="s">
        <v>1114</v>
      </c>
    </row>
    <row r="175" spans="1:4" s="26" customFormat="1" ht="12.75" customHeight="1" x14ac:dyDescent="0.25">
      <c r="A175" s="46" t="s">
        <v>53</v>
      </c>
      <c r="B175" s="46" t="s">
        <v>1046</v>
      </c>
      <c r="C175" s="46" t="s">
        <v>1047</v>
      </c>
      <c r="D175" s="47" t="s">
        <v>1114</v>
      </c>
    </row>
    <row r="176" spans="1:4" ht="15.75" x14ac:dyDescent="0.25">
      <c r="A176" s="46" t="s">
        <v>53</v>
      </c>
      <c r="B176" s="46" t="s">
        <v>1052</v>
      </c>
      <c r="C176" s="46" t="s">
        <v>1053</v>
      </c>
      <c r="D176" s="47" t="s">
        <v>1114</v>
      </c>
    </row>
    <row r="177" spans="1:4" ht="15.75" x14ac:dyDescent="0.25">
      <c r="A177" s="46" t="s">
        <v>53</v>
      </c>
      <c r="B177" s="46" t="s">
        <v>1102</v>
      </c>
      <c r="C177" s="46" t="s">
        <v>1103</v>
      </c>
      <c r="D177" s="47" t="s">
        <v>1114</v>
      </c>
    </row>
    <row r="178" spans="1:4" ht="15.75" x14ac:dyDescent="0.25">
      <c r="A178" s="46" t="s">
        <v>54</v>
      </c>
      <c r="B178" s="46" t="s">
        <v>276</v>
      </c>
      <c r="C178" s="46" t="s">
        <v>277</v>
      </c>
      <c r="D178" s="47" t="s">
        <v>19</v>
      </c>
    </row>
    <row r="179" spans="1:4" ht="15.75" x14ac:dyDescent="0.25">
      <c r="A179" s="46" t="s">
        <v>54</v>
      </c>
      <c r="B179" s="46" t="s">
        <v>310</v>
      </c>
      <c r="C179" s="46" t="s">
        <v>311</v>
      </c>
      <c r="D179" s="47" t="s">
        <v>13</v>
      </c>
    </row>
    <row r="180" spans="1:4" ht="15.75" x14ac:dyDescent="0.25">
      <c r="A180" s="46" t="s">
        <v>54</v>
      </c>
      <c r="B180" s="46" t="s">
        <v>332</v>
      </c>
      <c r="C180" s="46" t="s">
        <v>333</v>
      </c>
      <c r="D180" s="47" t="s">
        <v>1114</v>
      </c>
    </row>
    <row r="181" spans="1:4" ht="15.75" x14ac:dyDescent="0.25">
      <c r="A181" s="46" t="s">
        <v>54</v>
      </c>
      <c r="B181" s="46" t="s">
        <v>371</v>
      </c>
      <c r="C181" s="46" t="s">
        <v>372</v>
      </c>
      <c r="D181" s="47" t="s">
        <v>19</v>
      </c>
    </row>
    <row r="182" spans="1:4" ht="15.75" x14ac:dyDescent="0.25">
      <c r="A182" s="46" t="s">
        <v>54</v>
      </c>
      <c r="B182" s="46" t="s">
        <v>491</v>
      </c>
      <c r="C182" s="46" t="s">
        <v>492</v>
      </c>
      <c r="D182" s="47" t="s">
        <v>1114</v>
      </c>
    </row>
    <row r="183" spans="1:4" ht="15.75" x14ac:dyDescent="0.25">
      <c r="A183" s="46" t="s">
        <v>54</v>
      </c>
      <c r="B183" s="46" t="s">
        <v>511</v>
      </c>
      <c r="C183" s="46" t="s">
        <v>512</v>
      </c>
      <c r="D183" s="47" t="s">
        <v>19</v>
      </c>
    </row>
    <row r="184" spans="1:4" ht="15.75" x14ac:dyDescent="0.25">
      <c r="A184" s="46" t="s">
        <v>54</v>
      </c>
      <c r="B184" s="46" t="s">
        <v>571</v>
      </c>
      <c r="C184" s="46" t="s">
        <v>572</v>
      </c>
      <c r="D184" s="47" t="s">
        <v>19</v>
      </c>
    </row>
    <row r="185" spans="1:4" ht="15.75" x14ac:dyDescent="0.25">
      <c r="A185" s="46" t="s">
        <v>54</v>
      </c>
      <c r="B185" s="46" t="s">
        <v>639</v>
      </c>
      <c r="C185" s="46" t="s">
        <v>640</v>
      </c>
      <c r="D185" s="47" t="s">
        <v>19</v>
      </c>
    </row>
    <row r="186" spans="1:4" ht="15.75" x14ac:dyDescent="0.25">
      <c r="A186" s="46" t="s">
        <v>54</v>
      </c>
      <c r="B186" s="46" t="s">
        <v>645</v>
      </c>
      <c r="C186" s="46" t="s">
        <v>646</v>
      </c>
      <c r="D186" s="47" t="s">
        <v>19</v>
      </c>
    </row>
    <row r="187" spans="1:4" ht="15.75" x14ac:dyDescent="0.25">
      <c r="A187" s="46" t="s">
        <v>54</v>
      </c>
      <c r="B187" s="46" t="s">
        <v>657</v>
      </c>
      <c r="C187" s="46" t="s">
        <v>658</v>
      </c>
      <c r="D187" s="47" t="s">
        <v>19</v>
      </c>
    </row>
    <row r="188" spans="1:4" ht="15.75" x14ac:dyDescent="0.25">
      <c r="A188" s="46" t="s">
        <v>54</v>
      </c>
      <c r="B188" s="46" t="s">
        <v>713</v>
      </c>
      <c r="C188" s="46" t="s">
        <v>714</v>
      </c>
      <c r="D188" s="47" t="s">
        <v>19</v>
      </c>
    </row>
    <row r="189" spans="1:4" ht="15.75" x14ac:dyDescent="0.25">
      <c r="A189" s="46" t="s">
        <v>54</v>
      </c>
      <c r="B189" s="46" t="s">
        <v>723</v>
      </c>
      <c r="C189" s="46" t="s">
        <v>724</v>
      </c>
      <c r="D189" s="47" t="s">
        <v>107</v>
      </c>
    </row>
    <row r="190" spans="1:4" ht="15.75" x14ac:dyDescent="0.25">
      <c r="A190" s="46" t="s">
        <v>54</v>
      </c>
      <c r="B190" s="46" t="s">
        <v>725</v>
      </c>
      <c r="C190" s="46" t="s">
        <v>726</v>
      </c>
      <c r="D190" s="47" t="s">
        <v>19</v>
      </c>
    </row>
    <row r="191" spans="1:4" ht="15.75" x14ac:dyDescent="0.25">
      <c r="A191" s="46" t="s">
        <v>54</v>
      </c>
      <c r="B191" s="46" t="s">
        <v>761</v>
      </c>
      <c r="C191" s="46" t="s">
        <v>762</v>
      </c>
      <c r="D191" s="47" t="s">
        <v>1114</v>
      </c>
    </row>
    <row r="192" spans="1:4" ht="15.75" x14ac:dyDescent="0.25">
      <c r="A192" s="46" t="s">
        <v>54</v>
      </c>
      <c r="B192" s="46" t="s">
        <v>797</v>
      </c>
      <c r="C192" s="46" t="s">
        <v>798</v>
      </c>
      <c r="D192" s="47" t="s">
        <v>19</v>
      </c>
    </row>
    <row r="193" spans="1:4" ht="15.75" x14ac:dyDescent="0.25">
      <c r="A193" s="46" t="s">
        <v>54</v>
      </c>
      <c r="B193" s="46" t="s">
        <v>807</v>
      </c>
      <c r="C193" s="46" t="s">
        <v>808</v>
      </c>
      <c r="D193" s="47" t="s">
        <v>19</v>
      </c>
    </row>
    <row r="194" spans="1:4" ht="15.75" x14ac:dyDescent="0.25">
      <c r="A194" s="46" t="s">
        <v>54</v>
      </c>
      <c r="B194" s="46" t="s">
        <v>879</v>
      </c>
      <c r="C194" s="46" t="s">
        <v>880</v>
      </c>
      <c r="D194" s="47" t="s">
        <v>19</v>
      </c>
    </row>
    <row r="195" spans="1:4" ht="15.75" x14ac:dyDescent="0.25">
      <c r="A195" s="46" t="s">
        <v>54</v>
      </c>
      <c r="B195" s="46" t="s">
        <v>931</v>
      </c>
      <c r="C195" s="46" t="s">
        <v>932</v>
      </c>
      <c r="D195" s="47" t="s">
        <v>19</v>
      </c>
    </row>
    <row r="196" spans="1:4" ht="15.75" x14ac:dyDescent="0.25">
      <c r="A196" s="46" t="s">
        <v>54</v>
      </c>
      <c r="B196" s="46" t="s">
        <v>959</v>
      </c>
      <c r="C196" s="46" t="s">
        <v>960</v>
      </c>
      <c r="D196" s="47" t="s">
        <v>107</v>
      </c>
    </row>
    <row r="197" spans="1:4" ht="15.75" x14ac:dyDescent="0.25">
      <c r="A197" s="46" t="s">
        <v>54</v>
      </c>
      <c r="B197" s="46" t="s">
        <v>961</v>
      </c>
      <c r="C197" s="46" t="s">
        <v>962</v>
      </c>
      <c r="D197" s="47" t="s">
        <v>1114</v>
      </c>
    </row>
    <row r="198" spans="1:4" ht="15.75" x14ac:dyDescent="0.25">
      <c r="A198" s="46" t="s">
        <v>54</v>
      </c>
      <c r="B198" s="46" t="s">
        <v>1076</v>
      </c>
      <c r="C198" s="46" t="s">
        <v>1077</v>
      </c>
      <c r="D198" s="47" t="s">
        <v>19</v>
      </c>
    </row>
    <row r="199" spans="1:4" ht="15.75" x14ac:dyDescent="0.25">
      <c r="A199" s="46" t="s">
        <v>54</v>
      </c>
      <c r="B199" s="46" t="s">
        <v>1098</v>
      </c>
      <c r="C199" s="46" t="s">
        <v>1099</v>
      </c>
      <c r="D199" s="47" t="s">
        <v>1114</v>
      </c>
    </row>
    <row r="200" spans="1:4" ht="15.75" x14ac:dyDescent="0.25">
      <c r="A200" s="46" t="s">
        <v>55</v>
      </c>
      <c r="B200" s="46" t="s">
        <v>202</v>
      </c>
      <c r="C200" s="46" t="s">
        <v>203</v>
      </c>
      <c r="D200" s="47" t="s">
        <v>13</v>
      </c>
    </row>
    <row r="201" spans="1:4" ht="15.75" x14ac:dyDescent="0.25">
      <c r="A201" s="46" t="s">
        <v>55</v>
      </c>
      <c r="B201" s="46" t="s">
        <v>258</v>
      </c>
      <c r="C201" s="46" t="s">
        <v>259</v>
      </c>
      <c r="D201" s="47" t="s">
        <v>19</v>
      </c>
    </row>
    <row r="202" spans="1:4" ht="15.75" x14ac:dyDescent="0.25">
      <c r="A202" s="46" t="s">
        <v>55</v>
      </c>
      <c r="B202" s="46" t="s">
        <v>292</v>
      </c>
      <c r="C202" s="46" t="s">
        <v>293</v>
      </c>
      <c r="D202" s="47" t="s">
        <v>19</v>
      </c>
    </row>
    <row r="203" spans="1:4" ht="15.75" x14ac:dyDescent="0.25">
      <c r="A203" s="46" t="s">
        <v>55</v>
      </c>
      <c r="B203" s="46" t="s">
        <v>314</v>
      </c>
      <c r="C203" s="46" t="s">
        <v>315</v>
      </c>
      <c r="D203" s="47" t="s">
        <v>13</v>
      </c>
    </row>
    <row r="204" spans="1:4" ht="15.75" x14ac:dyDescent="0.25">
      <c r="A204" s="46" t="s">
        <v>55</v>
      </c>
      <c r="B204" s="46" t="s">
        <v>391</v>
      </c>
      <c r="C204" s="46" t="s">
        <v>392</v>
      </c>
      <c r="D204" s="47" t="s">
        <v>19</v>
      </c>
    </row>
    <row r="205" spans="1:4" ht="15.75" x14ac:dyDescent="0.25">
      <c r="A205" s="46" t="s">
        <v>55</v>
      </c>
      <c r="B205" s="46" t="s">
        <v>450</v>
      </c>
      <c r="C205" s="46" t="s">
        <v>451</v>
      </c>
      <c r="D205" s="47" t="s">
        <v>19</v>
      </c>
    </row>
    <row r="206" spans="1:4" ht="15.75" x14ac:dyDescent="0.25">
      <c r="A206" s="46" t="s">
        <v>55</v>
      </c>
      <c r="B206" s="46" t="s">
        <v>468</v>
      </c>
      <c r="C206" s="46" t="s">
        <v>469</v>
      </c>
      <c r="D206" s="47" t="s">
        <v>13</v>
      </c>
    </row>
    <row r="207" spans="1:4" ht="15.75" x14ac:dyDescent="0.25">
      <c r="A207" s="46" t="s">
        <v>55</v>
      </c>
      <c r="B207" s="46" t="s">
        <v>482</v>
      </c>
      <c r="C207" s="46" t="s">
        <v>483</v>
      </c>
      <c r="D207" s="47" t="s">
        <v>19</v>
      </c>
    </row>
    <row r="208" spans="1:4" ht="15.75" x14ac:dyDescent="0.25">
      <c r="A208" s="46" t="s">
        <v>55</v>
      </c>
      <c r="B208" s="46" t="s">
        <v>495</v>
      </c>
      <c r="C208" s="46" t="s">
        <v>496</v>
      </c>
      <c r="D208" s="47" t="s">
        <v>1114</v>
      </c>
    </row>
    <row r="209" spans="1:4" ht="15.75" x14ac:dyDescent="0.25">
      <c r="A209" s="46" t="s">
        <v>55</v>
      </c>
      <c r="B209" s="46" t="s">
        <v>509</v>
      </c>
      <c r="C209" s="46" t="s">
        <v>510</v>
      </c>
      <c r="D209" s="47" t="s">
        <v>19</v>
      </c>
    </row>
    <row r="210" spans="1:4" ht="15.75" x14ac:dyDescent="0.25">
      <c r="A210" s="46" t="s">
        <v>55</v>
      </c>
      <c r="B210" s="46" t="s">
        <v>557</v>
      </c>
      <c r="C210" s="46" t="s">
        <v>558</v>
      </c>
      <c r="D210" s="47" t="s">
        <v>19</v>
      </c>
    </row>
    <row r="211" spans="1:4" ht="15.75" x14ac:dyDescent="0.25">
      <c r="A211" s="46" t="s">
        <v>55</v>
      </c>
      <c r="B211" s="46" t="s">
        <v>579</v>
      </c>
      <c r="C211" s="46" t="s">
        <v>580</v>
      </c>
      <c r="D211" s="47" t="s">
        <v>19</v>
      </c>
    </row>
    <row r="212" spans="1:4" ht="15.75" x14ac:dyDescent="0.25">
      <c r="A212" s="46" t="s">
        <v>55</v>
      </c>
      <c r="B212" s="46" t="s">
        <v>629</v>
      </c>
      <c r="C212" s="46" t="s">
        <v>630</v>
      </c>
      <c r="D212" s="47" t="s">
        <v>19</v>
      </c>
    </row>
    <row r="213" spans="1:4" ht="15.75" x14ac:dyDescent="0.25">
      <c r="A213" s="46" t="s">
        <v>55</v>
      </c>
      <c r="B213" s="46" t="s">
        <v>679</v>
      </c>
      <c r="C213" s="46" t="s">
        <v>680</v>
      </c>
      <c r="D213" s="47" t="s">
        <v>19</v>
      </c>
    </row>
    <row r="214" spans="1:4" ht="15.75" x14ac:dyDescent="0.25">
      <c r="A214" s="46" t="s">
        <v>55</v>
      </c>
      <c r="B214" s="46" t="s">
        <v>779</v>
      </c>
      <c r="C214" s="46" t="s">
        <v>780</v>
      </c>
      <c r="D214" s="47" t="s">
        <v>107</v>
      </c>
    </row>
    <row r="215" spans="1:4" ht="15.75" x14ac:dyDescent="0.25">
      <c r="A215" s="46" t="s">
        <v>55</v>
      </c>
      <c r="B215" s="46" t="s">
        <v>823</v>
      </c>
      <c r="C215" s="46" t="s">
        <v>824</v>
      </c>
      <c r="D215" s="47" t="s">
        <v>13</v>
      </c>
    </row>
    <row r="216" spans="1:4" ht="15.75" x14ac:dyDescent="0.25">
      <c r="A216" s="46" t="s">
        <v>55</v>
      </c>
      <c r="B216" s="46" t="s">
        <v>833</v>
      </c>
      <c r="C216" s="46" t="s">
        <v>834</v>
      </c>
      <c r="D216" s="47" t="s">
        <v>13</v>
      </c>
    </row>
    <row r="217" spans="1:4" ht="15.75" x14ac:dyDescent="0.25">
      <c r="A217" s="46" t="s">
        <v>55</v>
      </c>
      <c r="B217" s="46" t="s">
        <v>835</v>
      </c>
      <c r="C217" s="46" t="s">
        <v>836</v>
      </c>
      <c r="D217" s="47" t="s">
        <v>13</v>
      </c>
    </row>
    <row r="218" spans="1:4" ht="15.75" x14ac:dyDescent="0.25">
      <c r="A218" s="46" t="s">
        <v>55</v>
      </c>
      <c r="B218" s="46" t="s">
        <v>921</v>
      </c>
      <c r="C218" s="46" t="s">
        <v>922</v>
      </c>
      <c r="D218" s="47" t="s">
        <v>19</v>
      </c>
    </row>
    <row r="219" spans="1:4" ht="15.75" x14ac:dyDescent="0.25">
      <c r="A219" s="46" t="s">
        <v>55</v>
      </c>
      <c r="B219" s="46" t="s">
        <v>925</v>
      </c>
      <c r="C219" s="46" t="s">
        <v>926</v>
      </c>
      <c r="D219" s="47" t="s">
        <v>1114</v>
      </c>
    </row>
    <row r="220" spans="1:4" ht="15.75" x14ac:dyDescent="0.25">
      <c r="A220" s="46" t="s">
        <v>55</v>
      </c>
      <c r="B220" s="46" t="s">
        <v>953</v>
      </c>
      <c r="C220" s="46" t="s">
        <v>954</v>
      </c>
      <c r="D220" s="47" t="s">
        <v>19</v>
      </c>
    </row>
    <row r="221" spans="1:4" ht="15.75" x14ac:dyDescent="0.25">
      <c r="A221" s="46" t="s">
        <v>55</v>
      </c>
      <c r="B221" s="46" t="s">
        <v>991</v>
      </c>
      <c r="C221" s="46" t="s">
        <v>992</v>
      </c>
      <c r="D221" s="47" t="s">
        <v>19</v>
      </c>
    </row>
    <row r="222" spans="1:4" ht="15.75" x14ac:dyDescent="0.25">
      <c r="A222" s="46" t="s">
        <v>55</v>
      </c>
      <c r="B222" s="46" t="s">
        <v>35</v>
      </c>
      <c r="C222" s="46" t="s">
        <v>36</v>
      </c>
      <c r="D222" s="47" t="s">
        <v>19</v>
      </c>
    </row>
    <row r="223" spans="1:4" ht="15.75" x14ac:dyDescent="0.25">
      <c r="A223" s="46" t="s">
        <v>55</v>
      </c>
      <c r="B223" s="46" t="s">
        <v>1009</v>
      </c>
      <c r="C223" s="46" t="s">
        <v>1010</v>
      </c>
      <c r="D223" s="47" t="s">
        <v>1114</v>
      </c>
    </row>
    <row r="224" spans="1:4" ht="15.75" x14ac:dyDescent="0.25">
      <c r="A224" s="46" t="s">
        <v>55</v>
      </c>
      <c r="B224" s="46" t="s">
        <v>1013</v>
      </c>
      <c r="C224" s="46" t="s">
        <v>1014</v>
      </c>
      <c r="D224" s="47" t="s">
        <v>13</v>
      </c>
    </row>
    <row r="225" spans="1:4" ht="15.75" x14ac:dyDescent="0.25">
      <c r="A225" s="46" t="s">
        <v>55</v>
      </c>
      <c r="B225" s="46" t="s">
        <v>1072</v>
      </c>
      <c r="C225" s="46" t="s">
        <v>1073</v>
      </c>
      <c r="D225" s="47" t="s">
        <v>19</v>
      </c>
    </row>
    <row r="226" spans="1:4" ht="15.75" x14ac:dyDescent="0.25">
      <c r="A226" s="46" t="s">
        <v>60</v>
      </c>
      <c r="B226" s="46" t="s">
        <v>190</v>
      </c>
      <c r="C226" s="46" t="s">
        <v>191</v>
      </c>
      <c r="D226" s="47" t="s">
        <v>19</v>
      </c>
    </row>
    <row r="227" spans="1:4" ht="15.75" x14ac:dyDescent="0.25">
      <c r="A227" s="46" t="s">
        <v>60</v>
      </c>
      <c r="B227" s="46" t="s">
        <v>222</v>
      </c>
      <c r="C227" s="46" t="s">
        <v>223</v>
      </c>
      <c r="D227" s="47" t="s">
        <v>13</v>
      </c>
    </row>
    <row r="228" spans="1:4" ht="15.75" x14ac:dyDescent="0.25">
      <c r="A228" s="46" t="s">
        <v>60</v>
      </c>
      <c r="B228" s="46" t="s">
        <v>347</v>
      </c>
      <c r="C228" s="46" t="s">
        <v>348</v>
      </c>
      <c r="D228" s="47" t="s">
        <v>19</v>
      </c>
    </row>
    <row r="229" spans="1:4" ht="15.75" x14ac:dyDescent="0.25">
      <c r="A229" s="46" t="s">
        <v>60</v>
      </c>
      <c r="B229" s="46" t="s">
        <v>440</v>
      </c>
      <c r="C229" s="46" t="s">
        <v>441</v>
      </c>
      <c r="D229" s="47" t="s">
        <v>19</v>
      </c>
    </row>
    <row r="230" spans="1:4" ht="15.75" x14ac:dyDescent="0.25">
      <c r="A230" s="46" t="s">
        <v>60</v>
      </c>
      <c r="B230" s="46" t="s">
        <v>446</v>
      </c>
      <c r="C230" s="46" t="s">
        <v>447</v>
      </c>
      <c r="D230" s="47" t="s">
        <v>19</v>
      </c>
    </row>
    <row r="231" spans="1:4" ht="15.75" x14ac:dyDescent="0.25">
      <c r="A231" s="46" t="s">
        <v>60</v>
      </c>
      <c r="B231" s="46" t="s">
        <v>573</v>
      </c>
      <c r="C231" s="46" t="s">
        <v>574</v>
      </c>
      <c r="D231" s="47" t="s">
        <v>19</v>
      </c>
    </row>
    <row r="232" spans="1:4" ht="15.75" x14ac:dyDescent="0.25">
      <c r="A232" s="46" t="s">
        <v>60</v>
      </c>
      <c r="B232" s="46" t="s">
        <v>661</v>
      </c>
      <c r="C232" s="46" t="s">
        <v>662</v>
      </c>
      <c r="D232" s="47" t="s">
        <v>19</v>
      </c>
    </row>
    <row r="233" spans="1:4" ht="15.75" x14ac:dyDescent="0.25">
      <c r="A233" s="46" t="s">
        <v>60</v>
      </c>
      <c r="B233" s="46" t="s">
        <v>787</v>
      </c>
      <c r="C233" s="46" t="s">
        <v>788</v>
      </c>
      <c r="D233" s="47" t="s">
        <v>19</v>
      </c>
    </row>
    <row r="234" spans="1:4" ht="15.75" x14ac:dyDescent="0.25">
      <c r="A234" s="46" t="s">
        <v>60</v>
      </c>
      <c r="B234" s="46" t="s">
        <v>917</v>
      </c>
      <c r="C234" s="46" t="s">
        <v>918</v>
      </c>
      <c r="D234" s="47" t="s">
        <v>13</v>
      </c>
    </row>
    <row r="235" spans="1:4" ht="15.75" x14ac:dyDescent="0.25">
      <c r="A235" s="46" t="s">
        <v>60</v>
      </c>
      <c r="B235" s="46" t="s">
        <v>967</v>
      </c>
      <c r="C235" s="46" t="s">
        <v>968</v>
      </c>
      <c r="D235" s="47" t="s">
        <v>19</v>
      </c>
    </row>
    <row r="236" spans="1:4" ht="15.75" x14ac:dyDescent="0.25">
      <c r="A236" s="46" t="s">
        <v>60</v>
      </c>
      <c r="B236" s="46" t="s">
        <v>1082</v>
      </c>
      <c r="C236" s="46" t="s">
        <v>1083</v>
      </c>
      <c r="D236" s="47" t="s">
        <v>19</v>
      </c>
    </row>
    <row r="237" spans="1:4" ht="15.75" x14ac:dyDescent="0.25">
      <c r="A237" s="46" t="s">
        <v>61</v>
      </c>
      <c r="B237" s="46" t="s">
        <v>70</v>
      </c>
      <c r="C237" s="46" t="s">
        <v>71</v>
      </c>
      <c r="D237" s="47" t="s">
        <v>13</v>
      </c>
    </row>
    <row r="238" spans="1:4" ht="15.75" x14ac:dyDescent="0.25">
      <c r="A238" s="46" t="s">
        <v>61</v>
      </c>
      <c r="B238" s="46" t="s">
        <v>355</v>
      </c>
      <c r="C238" s="46" t="s">
        <v>356</v>
      </c>
      <c r="D238" s="47" t="s">
        <v>19</v>
      </c>
    </row>
    <row r="239" spans="1:4" ht="15.75" x14ac:dyDescent="0.25">
      <c r="A239" s="46" t="s">
        <v>61</v>
      </c>
      <c r="B239" s="46" t="s">
        <v>397</v>
      </c>
      <c r="C239" s="46" t="s">
        <v>398</v>
      </c>
      <c r="D239" s="47" t="s">
        <v>19</v>
      </c>
    </row>
    <row r="240" spans="1:4" ht="15.75" x14ac:dyDescent="0.25">
      <c r="A240" s="46" t="s">
        <v>61</v>
      </c>
      <c r="B240" s="46" t="s">
        <v>563</v>
      </c>
      <c r="C240" s="46" t="s">
        <v>564</v>
      </c>
      <c r="D240" s="47" t="s">
        <v>19</v>
      </c>
    </row>
    <row r="241" spans="1:4" ht="15.75" x14ac:dyDescent="0.25">
      <c r="A241" s="46" t="s">
        <v>61</v>
      </c>
      <c r="B241" s="46" t="s">
        <v>74</v>
      </c>
      <c r="C241" s="46" t="s">
        <v>75</v>
      </c>
      <c r="D241" s="47" t="s">
        <v>13</v>
      </c>
    </row>
    <row r="242" spans="1:4" ht="15.75" x14ac:dyDescent="0.25">
      <c r="A242" s="46" t="s">
        <v>61</v>
      </c>
      <c r="B242" s="46" t="s">
        <v>697</v>
      </c>
      <c r="C242" s="46" t="s">
        <v>698</v>
      </c>
      <c r="D242" s="47" t="s">
        <v>19</v>
      </c>
    </row>
    <row r="243" spans="1:4" ht="15.75" x14ac:dyDescent="0.25">
      <c r="A243" s="46" t="s">
        <v>61</v>
      </c>
      <c r="B243" s="46" t="s">
        <v>839</v>
      </c>
      <c r="C243" s="46" t="s">
        <v>840</v>
      </c>
      <c r="D243" s="47" t="s">
        <v>19</v>
      </c>
    </row>
    <row r="244" spans="1:4" ht="15.75" x14ac:dyDescent="0.25">
      <c r="A244" s="46" t="s">
        <v>159</v>
      </c>
      <c r="B244" s="46" t="s">
        <v>86</v>
      </c>
      <c r="C244" s="46" t="s">
        <v>87</v>
      </c>
      <c r="D244" s="47" t="s">
        <v>19</v>
      </c>
    </row>
    <row r="245" spans="1:4" ht="15.75" x14ac:dyDescent="0.25">
      <c r="A245" s="46" t="s">
        <v>62</v>
      </c>
      <c r="B245" s="46" t="s">
        <v>589</v>
      </c>
      <c r="C245" s="46" t="s">
        <v>590</v>
      </c>
      <c r="D245" s="47" t="s">
        <v>13</v>
      </c>
    </row>
    <row r="246" spans="1:4" ht="15.75" x14ac:dyDescent="0.25">
      <c r="A246" s="46" t="s">
        <v>62</v>
      </c>
      <c r="B246" s="46" t="s">
        <v>737</v>
      </c>
      <c r="C246" s="46" t="s">
        <v>738</v>
      </c>
      <c r="D246" s="47" t="s">
        <v>19</v>
      </c>
    </row>
    <row r="247" spans="1:4" ht="15.75" x14ac:dyDescent="0.25">
      <c r="A247" s="46" t="s">
        <v>62</v>
      </c>
      <c r="B247" s="46" t="s">
        <v>1011</v>
      </c>
      <c r="C247" s="46" t="s">
        <v>1012</v>
      </c>
      <c r="D247" s="47" t="s">
        <v>1114</v>
      </c>
    </row>
    <row r="248" spans="1:4" ht="15.75" x14ac:dyDescent="0.25">
      <c r="A248" s="46" t="s">
        <v>62</v>
      </c>
      <c r="B248" s="46" t="s">
        <v>1017</v>
      </c>
      <c r="C248" s="46" t="s">
        <v>1018</v>
      </c>
      <c r="D248" s="47" t="s">
        <v>19</v>
      </c>
    </row>
    <row r="249" spans="1:4" ht="15.75" x14ac:dyDescent="0.25">
      <c r="A249" s="46" t="s">
        <v>63</v>
      </c>
      <c r="B249" s="46" t="s">
        <v>129</v>
      </c>
      <c r="C249" s="46" t="s">
        <v>130</v>
      </c>
      <c r="D249" s="47" t="s">
        <v>19</v>
      </c>
    </row>
    <row r="250" spans="1:4" ht="15.75" x14ac:dyDescent="0.25">
      <c r="A250" s="46" t="s">
        <v>63</v>
      </c>
      <c r="B250" s="46" t="s">
        <v>131</v>
      </c>
      <c r="C250" s="46" t="s">
        <v>132</v>
      </c>
      <c r="D250" s="47" t="s">
        <v>107</v>
      </c>
    </row>
    <row r="251" spans="1:4" ht="15.75" x14ac:dyDescent="0.25">
      <c r="A251" s="46" t="s">
        <v>63</v>
      </c>
      <c r="B251" s="46" t="s">
        <v>141</v>
      </c>
      <c r="C251" s="46" t="s">
        <v>142</v>
      </c>
      <c r="D251" s="47" t="s">
        <v>13</v>
      </c>
    </row>
    <row r="252" spans="1:4" ht="15.75" x14ac:dyDescent="0.25">
      <c r="A252" s="46" t="s">
        <v>63</v>
      </c>
      <c r="B252" s="46" t="s">
        <v>192</v>
      </c>
      <c r="C252" s="46" t="s">
        <v>193</v>
      </c>
      <c r="D252" s="47" t="s">
        <v>1114</v>
      </c>
    </row>
    <row r="253" spans="1:4" ht="15.75" x14ac:dyDescent="0.25">
      <c r="A253" s="46" t="s">
        <v>63</v>
      </c>
      <c r="B253" s="46" t="s">
        <v>198</v>
      </c>
      <c r="C253" s="46" t="s">
        <v>199</v>
      </c>
      <c r="D253" s="47" t="s">
        <v>19</v>
      </c>
    </row>
    <row r="254" spans="1:4" ht="15.75" x14ac:dyDescent="0.25">
      <c r="A254" s="46" t="s">
        <v>63</v>
      </c>
      <c r="B254" s="46" t="s">
        <v>216</v>
      </c>
      <c r="C254" s="46" t="s">
        <v>217</v>
      </c>
      <c r="D254" s="47" t="s">
        <v>1114</v>
      </c>
    </row>
    <row r="255" spans="1:4" ht="15.75" x14ac:dyDescent="0.25">
      <c r="A255" s="46" t="s">
        <v>63</v>
      </c>
      <c r="B255" s="46" t="s">
        <v>226</v>
      </c>
      <c r="C255" s="46" t="s">
        <v>227</v>
      </c>
      <c r="D255" s="47" t="s">
        <v>1114</v>
      </c>
    </row>
    <row r="256" spans="1:4" ht="15.75" x14ac:dyDescent="0.25">
      <c r="A256" s="46" t="s">
        <v>63</v>
      </c>
      <c r="B256" s="46" t="s">
        <v>120</v>
      </c>
      <c r="C256" s="46" t="s">
        <v>121</v>
      </c>
      <c r="D256" s="47" t="s">
        <v>1114</v>
      </c>
    </row>
    <row r="257" spans="1:4" ht="15.75" x14ac:dyDescent="0.25">
      <c r="A257" s="46" t="s">
        <v>63</v>
      </c>
      <c r="B257" s="46" t="s">
        <v>324</v>
      </c>
      <c r="C257" s="46" t="s">
        <v>325</v>
      </c>
      <c r="D257" s="47" t="s">
        <v>13</v>
      </c>
    </row>
    <row r="258" spans="1:4" ht="15.75" x14ac:dyDescent="0.25">
      <c r="A258" s="46" t="s">
        <v>63</v>
      </c>
      <c r="B258" s="46" t="s">
        <v>367</v>
      </c>
      <c r="C258" s="46" t="s">
        <v>368</v>
      </c>
      <c r="D258" s="47" t="s">
        <v>19</v>
      </c>
    </row>
    <row r="259" spans="1:4" ht="15.75" x14ac:dyDescent="0.25">
      <c r="A259" s="46" t="s">
        <v>63</v>
      </c>
      <c r="B259" s="46" t="s">
        <v>553</v>
      </c>
      <c r="C259" s="46" t="s">
        <v>554</v>
      </c>
      <c r="D259" s="47" t="s">
        <v>1114</v>
      </c>
    </row>
    <row r="260" spans="1:4" ht="15.75" x14ac:dyDescent="0.25">
      <c r="A260" s="46" t="s">
        <v>63</v>
      </c>
      <c r="B260" s="46" t="s">
        <v>591</v>
      </c>
      <c r="C260" s="46" t="s">
        <v>592</v>
      </c>
      <c r="D260" s="47" t="s">
        <v>19</v>
      </c>
    </row>
    <row r="261" spans="1:4" ht="15.75" x14ac:dyDescent="0.25">
      <c r="A261" s="46" t="s">
        <v>63</v>
      </c>
      <c r="B261" s="46" t="s">
        <v>729</v>
      </c>
      <c r="C261" s="46" t="s">
        <v>730</v>
      </c>
      <c r="D261" s="47" t="s">
        <v>19</v>
      </c>
    </row>
    <row r="262" spans="1:4" ht="15.75" x14ac:dyDescent="0.25">
      <c r="A262" s="46" t="s">
        <v>63</v>
      </c>
      <c r="B262" s="46" t="s">
        <v>901</v>
      </c>
      <c r="C262" s="46" t="s">
        <v>902</v>
      </c>
      <c r="D262" s="47" t="s">
        <v>1114</v>
      </c>
    </row>
    <row r="263" spans="1:4" ht="15.75" x14ac:dyDescent="0.25">
      <c r="A263" s="46" t="s">
        <v>63</v>
      </c>
      <c r="B263" s="46" t="s">
        <v>1064</v>
      </c>
      <c r="C263" s="46" t="s">
        <v>1065</v>
      </c>
      <c r="D263" s="47" t="s">
        <v>1114</v>
      </c>
    </row>
    <row r="264" spans="1:4" ht="15.75" x14ac:dyDescent="0.25">
      <c r="A264" s="46" t="s">
        <v>64</v>
      </c>
      <c r="B264" s="46" t="s">
        <v>129</v>
      </c>
      <c r="C264" s="46" t="s">
        <v>130</v>
      </c>
      <c r="D264" s="47" t="s">
        <v>19</v>
      </c>
    </row>
    <row r="265" spans="1:4" ht="15.75" x14ac:dyDescent="0.25">
      <c r="A265" s="46" t="s">
        <v>64</v>
      </c>
      <c r="B265" s="46" t="s">
        <v>135</v>
      </c>
      <c r="C265" s="46" t="s">
        <v>136</v>
      </c>
      <c r="D265" s="47" t="s">
        <v>107</v>
      </c>
    </row>
    <row r="266" spans="1:4" ht="15.75" x14ac:dyDescent="0.25">
      <c r="A266" s="46" t="s">
        <v>64</v>
      </c>
      <c r="B266" s="46" t="s">
        <v>143</v>
      </c>
      <c r="C266" s="46" t="s">
        <v>144</v>
      </c>
      <c r="D266" s="47" t="s">
        <v>1114</v>
      </c>
    </row>
    <row r="267" spans="1:4" ht="15.75" x14ac:dyDescent="0.25">
      <c r="A267" s="46" t="s">
        <v>64</v>
      </c>
      <c r="B267" s="46" t="s">
        <v>208</v>
      </c>
      <c r="C267" s="46" t="s">
        <v>209</v>
      </c>
      <c r="D267" s="47" t="s">
        <v>1114</v>
      </c>
    </row>
    <row r="268" spans="1:4" ht="15.75" x14ac:dyDescent="0.25">
      <c r="A268" s="46" t="s">
        <v>64</v>
      </c>
      <c r="B268" s="46" t="s">
        <v>294</v>
      </c>
      <c r="C268" s="46" t="s">
        <v>295</v>
      </c>
      <c r="D268" s="47" t="s">
        <v>13</v>
      </c>
    </row>
    <row r="269" spans="1:4" ht="15.75" x14ac:dyDescent="0.25">
      <c r="A269" s="46" t="s">
        <v>64</v>
      </c>
      <c r="B269" s="46" t="s">
        <v>330</v>
      </c>
      <c r="C269" s="46" t="s">
        <v>331</v>
      </c>
      <c r="D269" s="47" t="s">
        <v>19</v>
      </c>
    </row>
    <row r="270" spans="1:4" ht="15.75" x14ac:dyDescent="0.25">
      <c r="A270" s="46" t="s">
        <v>64</v>
      </c>
      <c r="B270" s="46" t="s">
        <v>387</v>
      </c>
      <c r="C270" s="46" t="s">
        <v>388</v>
      </c>
      <c r="D270" s="47" t="s">
        <v>19</v>
      </c>
    </row>
    <row r="271" spans="1:4" ht="15.75" x14ac:dyDescent="0.25">
      <c r="A271" s="46" t="s">
        <v>64</v>
      </c>
      <c r="B271" s="46" t="s">
        <v>407</v>
      </c>
      <c r="C271" s="46" t="s">
        <v>408</v>
      </c>
      <c r="D271" s="47" t="s">
        <v>1114</v>
      </c>
    </row>
    <row r="272" spans="1:4" ht="15.75" x14ac:dyDescent="0.25">
      <c r="A272" s="46" t="s">
        <v>64</v>
      </c>
      <c r="B272" s="46" t="s">
        <v>419</v>
      </c>
      <c r="C272" s="46" t="s">
        <v>420</v>
      </c>
      <c r="D272" s="47" t="s">
        <v>1114</v>
      </c>
    </row>
    <row r="273" spans="1:4" ht="15.75" x14ac:dyDescent="0.25">
      <c r="A273" s="46" t="s">
        <v>64</v>
      </c>
      <c r="B273" s="46" t="s">
        <v>462</v>
      </c>
      <c r="C273" s="46" t="s">
        <v>463</v>
      </c>
      <c r="D273" s="47" t="s">
        <v>1114</v>
      </c>
    </row>
    <row r="274" spans="1:4" ht="15.75" x14ac:dyDescent="0.25">
      <c r="A274" s="46" t="s">
        <v>64</v>
      </c>
      <c r="B274" s="46" t="s">
        <v>464</v>
      </c>
      <c r="C274" s="46" t="s">
        <v>465</v>
      </c>
      <c r="D274" s="47" t="s">
        <v>1114</v>
      </c>
    </row>
    <row r="275" spans="1:4" ht="15.75" x14ac:dyDescent="0.25">
      <c r="A275" s="46" t="s">
        <v>64</v>
      </c>
      <c r="B275" s="46" t="s">
        <v>505</v>
      </c>
      <c r="C275" s="46" t="s">
        <v>506</v>
      </c>
      <c r="D275" s="47" t="s">
        <v>1114</v>
      </c>
    </row>
    <row r="276" spans="1:4" ht="15.75" x14ac:dyDescent="0.25">
      <c r="A276" s="46" t="s">
        <v>64</v>
      </c>
      <c r="B276" s="46" t="s">
        <v>519</v>
      </c>
      <c r="C276" s="46" t="s">
        <v>520</v>
      </c>
      <c r="D276" s="47" t="s">
        <v>1114</v>
      </c>
    </row>
    <row r="277" spans="1:4" ht="15.75" x14ac:dyDescent="0.25">
      <c r="A277" s="46" t="s">
        <v>64</v>
      </c>
      <c r="B277" s="46" t="s">
        <v>545</v>
      </c>
      <c r="C277" s="46" t="s">
        <v>546</v>
      </c>
      <c r="D277" s="47" t="s">
        <v>1114</v>
      </c>
    </row>
    <row r="278" spans="1:4" ht="15.75" x14ac:dyDescent="0.25">
      <c r="A278" s="46" t="s">
        <v>64</v>
      </c>
      <c r="B278" s="46" t="s">
        <v>565</v>
      </c>
      <c r="C278" s="46" t="s">
        <v>566</v>
      </c>
      <c r="D278" s="47" t="s">
        <v>1114</v>
      </c>
    </row>
    <row r="279" spans="1:4" ht="15.75" x14ac:dyDescent="0.25">
      <c r="A279" s="46" t="s">
        <v>64</v>
      </c>
      <c r="B279" s="46" t="s">
        <v>595</v>
      </c>
      <c r="C279" s="46" t="s">
        <v>596</v>
      </c>
      <c r="D279" s="47" t="s">
        <v>19</v>
      </c>
    </row>
    <row r="280" spans="1:4" ht="15.75" x14ac:dyDescent="0.25">
      <c r="A280" s="46" t="s">
        <v>64</v>
      </c>
      <c r="B280" s="46" t="s">
        <v>605</v>
      </c>
      <c r="C280" s="46" t="s">
        <v>606</v>
      </c>
      <c r="D280" s="47" t="s">
        <v>1114</v>
      </c>
    </row>
    <row r="281" spans="1:4" ht="15.75" x14ac:dyDescent="0.25">
      <c r="A281" s="46" t="s">
        <v>64</v>
      </c>
      <c r="B281" s="46" t="s">
        <v>649</v>
      </c>
      <c r="C281" s="46" t="s">
        <v>650</v>
      </c>
      <c r="D281" s="47" t="s">
        <v>19</v>
      </c>
    </row>
    <row r="282" spans="1:4" ht="15.75" x14ac:dyDescent="0.25">
      <c r="A282" s="46" t="s">
        <v>64</v>
      </c>
      <c r="B282" s="46" t="s">
        <v>46</v>
      </c>
      <c r="C282" s="46" t="s">
        <v>47</v>
      </c>
      <c r="D282" s="47" t="s">
        <v>19</v>
      </c>
    </row>
    <row r="283" spans="1:4" ht="15.75" x14ac:dyDescent="0.25">
      <c r="A283" s="46" t="s">
        <v>64</v>
      </c>
      <c r="B283" s="46" t="s">
        <v>745</v>
      </c>
      <c r="C283" s="46" t="s">
        <v>746</v>
      </c>
      <c r="D283" s="47" t="s">
        <v>1114</v>
      </c>
    </row>
    <row r="284" spans="1:4" ht="15.75" x14ac:dyDescent="0.25">
      <c r="A284" s="46" t="s">
        <v>64</v>
      </c>
      <c r="B284" s="46" t="s">
        <v>759</v>
      </c>
      <c r="C284" s="46" t="s">
        <v>760</v>
      </c>
      <c r="D284" s="47" t="s">
        <v>1114</v>
      </c>
    </row>
    <row r="285" spans="1:4" ht="15.75" x14ac:dyDescent="0.25">
      <c r="A285" s="46" t="s">
        <v>64</v>
      </c>
      <c r="B285" s="46" t="s">
        <v>831</v>
      </c>
      <c r="C285" s="46" t="s">
        <v>832</v>
      </c>
      <c r="D285" s="47" t="s">
        <v>1114</v>
      </c>
    </row>
    <row r="286" spans="1:4" ht="15.75" x14ac:dyDescent="0.25">
      <c r="A286" s="46" t="s">
        <v>64</v>
      </c>
      <c r="B286" s="46" t="s">
        <v>903</v>
      </c>
      <c r="C286" s="46" t="s">
        <v>904</v>
      </c>
      <c r="D286" s="47" t="s">
        <v>107</v>
      </c>
    </row>
    <row r="287" spans="1:4" ht="15.75" x14ac:dyDescent="0.25">
      <c r="A287" s="46" t="s">
        <v>64</v>
      </c>
      <c r="B287" s="46" t="s">
        <v>993</v>
      </c>
      <c r="C287" s="46" t="s">
        <v>994</v>
      </c>
      <c r="D287" s="47" t="s">
        <v>19</v>
      </c>
    </row>
    <row r="288" spans="1:4" ht="15.75" x14ac:dyDescent="0.25">
      <c r="A288" s="46" t="s">
        <v>64</v>
      </c>
      <c r="B288" s="46" t="s">
        <v>1019</v>
      </c>
      <c r="C288" s="46" t="s">
        <v>1020</v>
      </c>
      <c r="D288" s="47" t="s">
        <v>1114</v>
      </c>
    </row>
    <row r="289" spans="1:4" ht="15.75" x14ac:dyDescent="0.25">
      <c r="A289" s="46" t="s">
        <v>64</v>
      </c>
      <c r="B289" s="46" t="s">
        <v>1056</v>
      </c>
      <c r="C289" s="46" t="s">
        <v>1057</v>
      </c>
      <c r="D289" s="47" t="s">
        <v>13</v>
      </c>
    </row>
    <row r="290" spans="1:4" ht="15.75" x14ac:dyDescent="0.25">
      <c r="A290" s="46" t="s">
        <v>64</v>
      </c>
      <c r="B290" s="46" t="s">
        <v>1074</v>
      </c>
      <c r="C290" s="46" t="s">
        <v>1075</v>
      </c>
      <c r="D290" s="47" t="s">
        <v>1114</v>
      </c>
    </row>
    <row r="291" spans="1:4" ht="15.75" x14ac:dyDescent="0.25">
      <c r="A291" s="46" t="s">
        <v>64</v>
      </c>
      <c r="B291" s="46" t="s">
        <v>1078</v>
      </c>
      <c r="C291" s="46" t="s">
        <v>1079</v>
      </c>
      <c r="D291" s="47" t="s">
        <v>1114</v>
      </c>
    </row>
    <row r="292" spans="1:4" ht="15.75" x14ac:dyDescent="0.25">
      <c r="A292" s="46" t="s">
        <v>69</v>
      </c>
      <c r="B292" s="46" t="s">
        <v>147</v>
      </c>
      <c r="C292" s="46" t="s">
        <v>148</v>
      </c>
      <c r="D292" s="47" t="s">
        <v>19</v>
      </c>
    </row>
    <row r="293" spans="1:4" ht="15.75" x14ac:dyDescent="0.25">
      <c r="A293" s="46" t="s">
        <v>69</v>
      </c>
      <c r="B293" s="46" t="s">
        <v>252</v>
      </c>
      <c r="C293" s="46" t="s">
        <v>253</v>
      </c>
      <c r="D293" s="47" t="s">
        <v>1114</v>
      </c>
    </row>
    <row r="294" spans="1:4" ht="15.75" x14ac:dyDescent="0.25">
      <c r="A294" s="46" t="s">
        <v>69</v>
      </c>
      <c r="B294" s="46" t="s">
        <v>314</v>
      </c>
      <c r="C294" s="46" t="s">
        <v>315</v>
      </c>
      <c r="D294" s="47" t="s">
        <v>1114</v>
      </c>
    </row>
    <row r="295" spans="1:4" ht="15.75" x14ac:dyDescent="0.25">
      <c r="A295" s="46" t="s">
        <v>69</v>
      </c>
      <c r="B295" s="46" t="s">
        <v>336</v>
      </c>
      <c r="C295" s="46" t="s">
        <v>337</v>
      </c>
      <c r="D295" s="47" t="s">
        <v>1114</v>
      </c>
    </row>
    <row r="296" spans="1:4" ht="15.75" x14ac:dyDescent="0.25">
      <c r="A296" s="46" t="s">
        <v>69</v>
      </c>
      <c r="B296" s="46" t="s">
        <v>403</v>
      </c>
      <c r="C296" s="46" t="s">
        <v>404</v>
      </c>
      <c r="D296" s="47" t="s">
        <v>19</v>
      </c>
    </row>
    <row r="297" spans="1:4" ht="15.75" x14ac:dyDescent="0.25">
      <c r="A297" s="46" t="s">
        <v>69</v>
      </c>
      <c r="B297" s="46" t="s">
        <v>405</v>
      </c>
      <c r="C297" s="46" t="s">
        <v>406</v>
      </c>
      <c r="D297" s="47" t="s">
        <v>1114</v>
      </c>
    </row>
    <row r="298" spans="1:4" ht="15.75" x14ac:dyDescent="0.25">
      <c r="A298" s="46" t="s">
        <v>69</v>
      </c>
      <c r="B298" s="46" t="s">
        <v>411</v>
      </c>
      <c r="C298" s="46" t="s">
        <v>412</v>
      </c>
      <c r="D298" s="47" t="s">
        <v>19</v>
      </c>
    </row>
    <row r="299" spans="1:4" ht="15.75" x14ac:dyDescent="0.25">
      <c r="A299" s="46" t="s">
        <v>69</v>
      </c>
      <c r="B299" s="46" t="s">
        <v>472</v>
      </c>
      <c r="C299" s="46" t="s">
        <v>473</v>
      </c>
      <c r="D299" s="47" t="s">
        <v>19</v>
      </c>
    </row>
    <row r="300" spans="1:4" ht="15.75" x14ac:dyDescent="0.25">
      <c r="A300" s="46" t="s">
        <v>69</v>
      </c>
      <c r="B300" s="46" t="s">
        <v>480</v>
      </c>
      <c r="C300" s="46" t="s">
        <v>481</v>
      </c>
      <c r="D300" s="47" t="s">
        <v>1114</v>
      </c>
    </row>
    <row r="301" spans="1:4" ht="15.75" x14ac:dyDescent="0.25">
      <c r="A301" s="46" t="s">
        <v>69</v>
      </c>
      <c r="B301" s="46" t="s">
        <v>541</v>
      </c>
      <c r="C301" s="46" t="s">
        <v>542</v>
      </c>
      <c r="D301" s="47" t="s">
        <v>13</v>
      </c>
    </row>
    <row r="302" spans="1:4" ht="15.75" x14ac:dyDescent="0.25">
      <c r="A302" s="46" t="s">
        <v>69</v>
      </c>
      <c r="B302" s="46" t="s">
        <v>555</v>
      </c>
      <c r="C302" s="46" t="s">
        <v>556</v>
      </c>
      <c r="D302" s="47" t="s">
        <v>13</v>
      </c>
    </row>
    <row r="303" spans="1:4" ht="15.75" x14ac:dyDescent="0.25">
      <c r="A303" s="46" t="s">
        <v>69</v>
      </c>
      <c r="B303" s="46" t="s">
        <v>621</v>
      </c>
      <c r="C303" s="46" t="s">
        <v>622</v>
      </c>
      <c r="D303" s="47" t="s">
        <v>19</v>
      </c>
    </row>
    <row r="304" spans="1:4" ht="15.75" x14ac:dyDescent="0.25">
      <c r="A304" s="46" t="s">
        <v>69</v>
      </c>
      <c r="B304" s="46" t="s">
        <v>699</v>
      </c>
      <c r="C304" s="46" t="s">
        <v>700</v>
      </c>
      <c r="D304" s="47" t="s">
        <v>1114</v>
      </c>
    </row>
    <row r="305" spans="1:4" ht="15.75" x14ac:dyDescent="0.25">
      <c r="A305" s="46" t="s">
        <v>69</v>
      </c>
      <c r="B305" s="46" t="s">
        <v>809</v>
      </c>
      <c r="C305" s="46" t="s">
        <v>810</v>
      </c>
      <c r="D305" s="47" t="s">
        <v>1114</v>
      </c>
    </row>
    <row r="306" spans="1:4" ht="15.75" x14ac:dyDescent="0.25">
      <c r="A306" s="46" t="s">
        <v>69</v>
      </c>
      <c r="B306" s="46" t="s">
        <v>883</v>
      </c>
      <c r="C306" s="46" t="s">
        <v>884</v>
      </c>
      <c r="D306" s="47" t="s">
        <v>1114</v>
      </c>
    </row>
    <row r="307" spans="1:4" ht="15.75" x14ac:dyDescent="0.25">
      <c r="A307" s="46" t="s">
        <v>69</v>
      </c>
      <c r="B307" s="46" t="s">
        <v>939</v>
      </c>
      <c r="C307" s="46" t="s">
        <v>940</v>
      </c>
      <c r="D307" s="47" t="s">
        <v>1114</v>
      </c>
    </row>
    <row r="308" spans="1:4" ht="15.75" x14ac:dyDescent="0.25">
      <c r="A308" s="46" t="s">
        <v>69</v>
      </c>
      <c r="B308" s="46" t="s">
        <v>56</v>
      </c>
      <c r="C308" s="46" t="s">
        <v>57</v>
      </c>
      <c r="D308" s="47" t="s">
        <v>19</v>
      </c>
    </row>
    <row r="309" spans="1:4" ht="15.75" x14ac:dyDescent="0.25">
      <c r="A309" s="46" t="s">
        <v>69</v>
      </c>
      <c r="B309" s="46" t="s">
        <v>35</v>
      </c>
      <c r="C309" s="46" t="s">
        <v>36</v>
      </c>
      <c r="D309" s="47" t="s">
        <v>1114</v>
      </c>
    </row>
    <row r="310" spans="1:4" ht="15.75" x14ac:dyDescent="0.25">
      <c r="A310" s="46" t="s">
        <v>76</v>
      </c>
      <c r="B310" s="46" t="s">
        <v>304</v>
      </c>
      <c r="C310" s="46" t="s">
        <v>305</v>
      </c>
      <c r="D310" s="47" t="s">
        <v>19</v>
      </c>
    </row>
    <row r="311" spans="1:4" ht="15.75" x14ac:dyDescent="0.25">
      <c r="A311" s="46" t="s">
        <v>76</v>
      </c>
      <c r="B311" s="46" t="s">
        <v>349</v>
      </c>
      <c r="C311" s="46" t="s">
        <v>350</v>
      </c>
      <c r="D311" s="47" t="s">
        <v>1114</v>
      </c>
    </row>
    <row r="312" spans="1:4" ht="15.75" x14ac:dyDescent="0.25">
      <c r="A312" s="46" t="s">
        <v>76</v>
      </c>
      <c r="B312" s="46" t="s">
        <v>887</v>
      </c>
      <c r="C312" s="46" t="s">
        <v>888</v>
      </c>
      <c r="D312" s="47" t="s">
        <v>19</v>
      </c>
    </row>
    <row r="313" spans="1:4" ht="15.75" x14ac:dyDescent="0.25">
      <c r="A313" s="46" t="s">
        <v>77</v>
      </c>
      <c r="B313" s="46" t="s">
        <v>127</v>
      </c>
      <c r="C313" s="46" t="s">
        <v>128</v>
      </c>
      <c r="D313" s="47" t="s">
        <v>19</v>
      </c>
    </row>
    <row r="314" spans="1:4" ht="15.75" x14ac:dyDescent="0.25">
      <c r="A314" s="46" t="s">
        <v>77</v>
      </c>
      <c r="B314" s="46" t="s">
        <v>543</v>
      </c>
      <c r="C314" s="46" t="s">
        <v>544</v>
      </c>
      <c r="D314" s="47" t="s">
        <v>19</v>
      </c>
    </row>
    <row r="315" spans="1:4" ht="15.75" x14ac:dyDescent="0.25">
      <c r="A315" s="46" t="s">
        <v>77</v>
      </c>
      <c r="B315" s="46" t="s">
        <v>687</v>
      </c>
      <c r="C315" s="46" t="s">
        <v>688</v>
      </c>
      <c r="D315" s="47" t="s">
        <v>107</v>
      </c>
    </row>
    <row r="316" spans="1:4" ht="15.75" x14ac:dyDescent="0.25">
      <c r="A316" s="46" t="s">
        <v>77</v>
      </c>
      <c r="B316" s="46" t="s">
        <v>703</v>
      </c>
      <c r="C316" s="46" t="s">
        <v>704</v>
      </c>
      <c r="D316" s="47" t="s">
        <v>1114</v>
      </c>
    </row>
    <row r="317" spans="1:4" ht="15.75" x14ac:dyDescent="0.25">
      <c r="A317" s="46" t="s">
        <v>77</v>
      </c>
      <c r="B317" s="46" t="s">
        <v>997</v>
      </c>
      <c r="C317" s="46" t="s">
        <v>998</v>
      </c>
      <c r="D317" s="47" t="s">
        <v>19</v>
      </c>
    </row>
    <row r="318" spans="1:4" ht="15.75" x14ac:dyDescent="0.25">
      <c r="A318" s="46" t="s">
        <v>168</v>
      </c>
      <c r="B318" s="46" t="s">
        <v>167</v>
      </c>
      <c r="C318" s="46" t="s">
        <v>169</v>
      </c>
      <c r="D318" s="47" t="s">
        <v>19</v>
      </c>
    </row>
    <row r="319" spans="1:4" ht="15.75" x14ac:dyDescent="0.25">
      <c r="A319" s="46" t="s">
        <v>168</v>
      </c>
      <c r="B319" s="46" t="s">
        <v>302</v>
      </c>
      <c r="C319" s="46" t="s">
        <v>303</v>
      </c>
      <c r="D319" s="47" t="s">
        <v>19</v>
      </c>
    </row>
    <row r="320" spans="1:4" ht="15.75" x14ac:dyDescent="0.25">
      <c r="A320" s="46" t="s">
        <v>168</v>
      </c>
      <c r="B320" s="46" t="s">
        <v>705</v>
      </c>
      <c r="C320" s="46" t="s">
        <v>706</v>
      </c>
      <c r="D320" s="47" t="s">
        <v>19</v>
      </c>
    </row>
    <row r="321" spans="1:4" ht="15.75" x14ac:dyDescent="0.25">
      <c r="A321" s="46" t="s">
        <v>168</v>
      </c>
      <c r="B321" s="46" t="s">
        <v>825</v>
      </c>
      <c r="C321" s="46" t="s">
        <v>826</v>
      </c>
      <c r="D321" s="47" t="s">
        <v>19</v>
      </c>
    </row>
    <row r="322" spans="1:4" ht="15.75" x14ac:dyDescent="0.25">
      <c r="A322" s="46" t="s">
        <v>168</v>
      </c>
      <c r="B322" s="46" t="s">
        <v>873</v>
      </c>
      <c r="C322" s="46" t="s">
        <v>874</v>
      </c>
      <c r="D322" s="47" t="s">
        <v>19</v>
      </c>
    </row>
    <row r="323" spans="1:4" ht="15.75" x14ac:dyDescent="0.25">
      <c r="A323" s="46" t="s">
        <v>168</v>
      </c>
      <c r="B323" s="46" t="s">
        <v>909</v>
      </c>
      <c r="C323" s="46" t="s">
        <v>910</v>
      </c>
      <c r="D323" s="47" t="s">
        <v>19</v>
      </c>
    </row>
    <row r="324" spans="1:4" ht="15.75" x14ac:dyDescent="0.25">
      <c r="A324" s="46" t="s">
        <v>168</v>
      </c>
      <c r="B324" s="46" t="s">
        <v>949</v>
      </c>
      <c r="C324" s="46" t="s">
        <v>950</v>
      </c>
      <c r="D324" s="47" t="s">
        <v>1114</v>
      </c>
    </row>
    <row r="325" spans="1:4" ht="15.75" x14ac:dyDescent="0.25">
      <c r="A325" s="46" t="s">
        <v>168</v>
      </c>
      <c r="B325" s="46" t="s">
        <v>1066</v>
      </c>
      <c r="C325" s="46" t="s">
        <v>1067</v>
      </c>
      <c r="D325" s="47" t="s">
        <v>19</v>
      </c>
    </row>
    <row r="326" spans="1:4" ht="15.75" x14ac:dyDescent="0.25">
      <c r="A326" s="46" t="s">
        <v>168</v>
      </c>
      <c r="B326" s="46" t="s">
        <v>1096</v>
      </c>
      <c r="C326" s="46" t="s">
        <v>1097</v>
      </c>
      <c r="D326" s="47" t="s">
        <v>19</v>
      </c>
    </row>
    <row r="327" spans="1:4" ht="15.75" x14ac:dyDescent="0.25">
      <c r="A327" s="46" t="s">
        <v>80</v>
      </c>
      <c r="B327" s="46" t="s">
        <v>122</v>
      </c>
      <c r="C327" s="46" t="s">
        <v>123</v>
      </c>
      <c r="D327" s="47" t="s">
        <v>1114</v>
      </c>
    </row>
    <row r="328" spans="1:4" ht="15.75" x14ac:dyDescent="0.25">
      <c r="A328" s="46" t="s">
        <v>80</v>
      </c>
      <c r="B328" s="46" t="s">
        <v>296</v>
      </c>
      <c r="C328" s="46" t="s">
        <v>297</v>
      </c>
      <c r="D328" s="47" t="s">
        <v>19</v>
      </c>
    </row>
    <row r="329" spans="1:4" ht="15.75" x14ac:dyDescent="0.25">
      <c r="A329" s="46" t="s">
        <v>80</v>
      </c>
      <c r="B329" s="46" t="s">
        <v>345</v>
      </c>
      <c r="C329" s="46" t="s">
        <v>346</v>
      </c>
      <c r="D329" s="47" t="s">
        <v>1114</v>
      </c>
    </row>
    <row r="330" spans="1:4" ht="15.75" x14ac:dyDescent="0.25">
      <c r="A330" s="46" t="s">
        <v>80</v>
      </c>
      <c r="B330" s="46" t="s">
        <v>353</v>
      </c>
      <c r="C330" s="46" t="s">
        <v>354</v>
      </c>
      <c r="D330" s="47" t="s">
        <v>1114</v>
      </c>
    </row>
    <row r="331" spans="1:4" ht="15.75" x14ac:dyDescent="0.25">
      <c r="A331" s="46" t="s">
        <v>80</v>
      </c>
      <c r="B331" s="46" t="s">
        <v>633</v>
      </c>
      <c r="C331" s="46" t="s">
        <v>634</v>
      </c>
      <c r="D331" s="47" t="s">
        <v>19</v>
      </c>
    </row>
    <row r="332" spans="1:4" ht="15.75" x14ac:dyDescent="0.25">
      <c r="A332" s="46" t="s">
        <v>80</v>
      </c>
      <c r="B332" s="46" t="s">
        <v>667</v>
      </c>
      <c r="C332" s="46" t="s">
        <v>668</v>
      </c>
      <c r="D332" s="47" t="s">
        <v>1114</v>
      </c>
    </row>
    <row r="333" spans="1:4" ht="15.75" x14ac:dyDescent="0.25">
      <c r="A333" s="46" t="s">
        <v>80</v>
      </c>
      <c r="B333" s="46" t="s">
        <v>687</v>
      </c>
      <c r="C333" s="46" t="s">
        <v>688</v>
      </c>
      <c r="D333" s="47" t="s">
        <v>19</v>
      </c>
    </row>
    <row r="334" spans="1:4" ht="15.75" x14ac:dyDescent="0.25">
      <c r="A334" s="46" t="s">
        <v>80</v>
      </c>
      <c r="B334" s="46" t="s">
        <v>693</v>
      </c>
      <c r="C334" s="46" t="s">
        <v>694</v>
      </c>
      <c r="D334" s="47" t="s">
        <v>1114</v>
      </c>
    </row>
    <row r="335" spans="1:4" ht="15.75" x14ac:dyDescent="0.25">
      <c r="A335" s="46" t="s">
        <v>80</v>
      </c>
      <c r="B335" s="46" t="s">
        <v>707</v>
      </c>
      <c r="C335" s="46" t="s">
        <v>708</v>
      </c>
      <c r="D335" s="47" t="s">
        <v>1114</v>
      </c>
    </row>
    <row r="336" spans="1:4" ht="15.75" x14ac:dyDescent="0.25">
      <c r="A336" s="46" t="s">
        <v>80</v>
      </c>
      <c r="B336" s="46" t="s">
        <v>759</v>
      </c>
      <c r="C336" s="46" t="s">
        <v>760</v>
      </c>
      <c r="D336" s="47" t="s">
        <v>1114</v>
      </c>
    </row>
    <row r="337" spans="1:4" ht="15.75" x14ac:dyDescent="0.25">
      <c r="A337" s="46" t="s">
        <v>80</v>
      </c>
      <c r="B337" s="46" t="s">
        <v>815</v>
      </c>
      <c r="C337" s="46" t="s">
        <v>816</v>
      </c>
      <c r="D337" s="47" t="s">
        <v>1114</v>
      </c>
    </row>
    <row r="338" spans="1:4" ht="15.75" x14ac:dyDescent="0.25">
      <c r="A338" s="46" t="s">
        <v>80</v>
      </c>
      <c r="B338" s="46" t="s">
        <v>841</v>
      </c>
      <c r="C338" s="46" t="s">
        <v>842</v>
      </c>
      <c r="D338" s="47" t="s">
        <v>19</v>
      </c>
    </row>
    <row r="339" spans="1:4" ht="15.75" x14ac:dyDescent="0.25">
      <c r="A339" s="46" t="s">
        <v>80</v>
      </c>
      <c r="B339" s="46" t="s">
        <v>913</v>
      </c>
      <c r="C339" s="46" t="s">
        <v>914</v>
      </c>
      <c r="D339" s="47" t="s">
        <v>107</v>
      </c>
    </row>
    <row r="340" spans="1:4" ht="15.75" x14ac:dyDescent="0.25">
      <c r="A340" s="46" t="s">
        <v>80</v>
      </c>
      <c r="B340" s="46" t="s">
        <v>1021</v>
      </c>
      <c r="C340" s="46" t="s">
        <v>1021</v>
      </c>
      <c r="D340" s="47" t="s">
        <v>1114</v>
      </c>
    </row>
    <row r="341" spans="1:4" ht="15.75" x14ac:dyDescent="0.25">
      <c r="A341" s="46" t="s">
        <v>80</v>
      </c>
      <c r="B341" s="46" t="s">
        <v>1088</v>
      </c>
      <c r="C341" s="46" t="s">
        <v>1089</v>
      </c>
      <c r="D341" s="47" t="s">
        <v>1114</v>
      </c>
    </row>
    <row r="342" spans="1:4" ht="15.75" x14ac:dyDescent="0.25">
      <c r="A342" s="46" t="s">
        <v>81</v>
      </c>
      <c r="B342" s="46" t="s">
        <v>160</v>
      </c>
      <c r="C342" s="46" t="s">
        <v>161</v>
      </c>
      <c r="D342" s="47" t="s">
        <v>1114</v>
      </c>
    </row>
    <row r="343" spans="1:4" ht="15.75" x14ac:dyDescent="0.25">
      <c r="A343" s="46" t="s">
        <v>81</v>
      </c>
      <c r="B343" s="46" t="s">
        <v>236</v>
      </c>
      <c r="C343" s="46" t="s">
        <v>237</v>
      </c>
      <c r="D343" s="47" t="s">
        <v>13</v>
      </c>
    </row>
    <row r="344" spans="1:4" ht="15.75" x14ac:dyDescent="0.25">
      <c r="A344" s="46" t="s">
        <v>81</v>
      </c>
      <c r="B344" s="46" t="s">
        <v>343</v>
      </c>
      <c r="C344" s="46" t="s">
        <v>344</v>
      </c>
      <c r="D344" s="47" t="s">
        <v>19</v>
      </c>
    </row>
    <row r="345" spans="1:4" ht="15.75" x14ac:dyDescent="0.25">
      <c r="A345" s="46" t="s">
        <v>81</v>
      </c>
      <c r="B345" s="46" t="s">
        <v>357</v>
      </c>
      <c r="C345" s="46" t="s">
        <v>358</v>
      </c>
      <c r="D345" s="47" t="s">
        <v>1114</v>
      </c>
    </row>
    <row r="346" spans="1:4" ht="15.75" x14ac:dyDescent="0.25">
      <c r="A346" s="46" t="s">
        <v>81</v>
      </c>
      <c r="B346" s="46" t="s">
        <v>456</v>
      </c>
      <c r="C346" s="46" t="s">
        <v>457</v>
      </c>
      <c r="D346" s="47" t="s">
        <v>13</v>
      </c>
    </row>
    <row r="347" spans="1:4" ht="15.75" x14ac:dyDescent="0.25">
      <c r="A347" s="46" t="s">
        <v>81</v>
      </c>
      <c r="B347" s="46" t="s">
        <v>507</v>
      </c>
      <c r="C347" s="46" t="s">
        <v>508</v>
      </c>
      <c r="D347" s="47" t="s">
        <v>19</v>
      </c>
    </row>
    <row r="348" spans="1:4" ht="15.75" x14ac:dyDescent="0.25">
      <c r="A348" s="46" t="s">
        <v>81</v>
      </c>
      <c r="B348" s="46" t="s">
        <v>513</v>
      </c>
      <c r="C348" s="46" t="s">
        <v>514</v>
      </c>
      <c r="D348" s="47" t="s">
        <v>13</v>
      </c>
    </row>
    <row r="349" spans="1:4" ht="15.75" x14ac:dyDescent="0.25">
      <c r="A349" s="46" t="s">
        <v>81</v>
      </c>
      <c r="B349" s="46" t="s">
        <v>523</v>
      </c>
      <c r="C349" s="46" t="s">
        <v>524</v>
      </c>
      <c r="D349" s="47" t="s">
        <v>1114</v>
      </c>
    </row>
    <row r="350" spans="1:4" ht="15.75" x14ac:dyDescent="0.25">
      <c r="A350" s="46" t="s">
        <v>81</v>
      </c>
      <c r="B350" s="46" t="s">
        <v>527</v>
      </c>
      <c r="C350" s="46" t="s">
        <v>528</v>
      </c>
      <c r="D350" s="47" t="s">
        <v>13</v>
      </c>
    </row>
    <row r="351" spans="1:4" ht="15.75" x14ac:dyDescent="0.25">
      <c r="A351" s="46" t="s">
        <v>81</v>
      </c>
      <c r="B351" s="46" t="s">
        <v>683</v>
      </c>
      <c r="C351" s="46" t="s">
        <v>684</v>
      </c>
      <c r="D351" s="47" t="s">
        <v>1114</v>
      </c>
    </row>
    <row r="352" spans="1:4" ht="15.75" x14ac:dyDescent="0.25">
      <c r="A352" s="46" t="s">
        <v>81</v>
      </c>
      <c r="B352" s="46" t="s">
        <v>701</v>
      </c>
      <c r="C352" s="46" t="s">
        <v>702</v>
      </c>
      <c r="D352" s="47" t="s">
        <v>1114</v>
      </c>
    </row>
    <row r="353" spans="1:4" ht="15.75" x14ac:dyDescent="0.25">
      <c r="A353" s="46" t="s">
        <v>81</v>
      </c>
      <c r="B353" s="46" t="s">
        <v>757</v>
      </c>
      <c r="C353" s="46" t="s">
        <v>758</v>
      </c>
      <c r="D353" s="47" t="s">
        <v>19</v>
      </c>
    </row>
    <row r="354" spans="1:4" ht="15.75" x14ac:dyDescent="0.25">
      <c r="A354" s="46" t="s">
        <v>81</v>
      </c>
      <c r="B354" s="46" t="s">
        <v>115</v>
      </c>
      <c r="C354" s="46" t="s">
        <v>116</v>
      </c>
      <c r="D354" s="47" t="s">
        <v>19</v>
      </c>
    </row>
    <row r="355" spans="1:4" ht="15.75" x14ac:dyDescent="0.25">
      <c r="A355" s="46" t="s">
        <v>81</v>
      </c>
      <c r="B355" s="46" t="s">
        <v>861</v>
      </c>
      <c r="C355" s="46" t="s">
        <v>862</v>
      </c>
      <c r="D355" s="47" t="s">
        <v>1114</v>
      </c>
    </row>
    <row r="356" spans="1:4" ht="15.75" x14ac:dyDescent="0.25">
      <c r="A356" s="46" t="s">
        <v>81</v>
      </c>
      <c r="B356" s="46" t="s">
        <v>929</v>
      </c>
      <c r="C356" s="46" t="s">
        <v>930</v>
      </c>
      <c r="D356" s="47" t="s">
        <v>13</v>
      </c>
    </row>
    <row r="357" spans="1:4" ht="15.75" x14ac:dyDescent="0.25">
      <c r="A357" s="46" t="s">
        <v>81</v>
      </c>
      <c r="B357" s="46" t="s">
        <v>943</v>
      </c>
      <c r="C357" s="46" t="s">
        <v>944</v>
      </c>
      <c r="D357" s="47" t="s">
        <v>19</v>
      </c>
    </row>
    <row r="358" spans="1:4" ht="15.75" x14ac:dyDescent="0.25">
      <c r="A358" s="46" t="s">
        <v>81</v>
      </c>
      <c r="B358" s="46" t="s">
        <v>977</v>
      </c>
      <c r="C358" s="46" t="s">
        <v>978</v>
      </c>
      <c r="D358" s="47" t="s">
        <v>19</v>
      </c>
    </row>
    <row r="359" spans="1:4" ht="15.75" x14ac:dyDescent="0.25">
      <c r="A359" s="46" t="s">
        <v>111</v>
      </c>
      <c r="B359" s="46" t="s">
        <v>363</v>
      </c>
      <c r="C359" s="46" t="s">
        <v>364</v>
      </c>
      <c r="D359" s="47" t="s">
        <v>19</v>
      </c>
    </row>
    <row r="360" spans="1:4" ht="15.75" x14ac:dyDescent="0.25">
      <c r="A360" s="46" t="s">
        <v>111</v>
      </c>
      <c r="B360" s="46" t="s">
        <v>373</v>
      </c>
      <c r="C360" s="46" t="s">
        <v>374</v>
      </c>
      <c r="D360" s="47" t="s">
        <v>1114</v>
      </c>
    </row>
    <row r="361" spans="1:4" ht="15.75" x14ac:dyDescent="0.25">
      <c r="A361" s="46" t="s">
        <v>111</v>
      </c>
      <c r="B361" s="46" t="s">
        <v>39</v>
      </c>
      <c r="C361" s="46" t="s">
        <v>40</v>
      </c>
      <c r="D361" s="47" t="s">
        <v>19</v>
      </c>
    </row>
    <row r="362" spans="1:4" ht="15.75" x14ac:dyDescent="0.25">
      <c r="A362" s="46" t="s">
        <v>111</v>
      </c>
      <c r="B362" s="46" t="s">
        <v>1100</v>
      </c>
      <c r="C362" s="46" t="s">
        <v>1101</v>
      </c>
      <c r="D362" s="47" t="s">
        <v>19</v>
      </c>
    </row>
    <row r="363" spans="1:4" ht="15.75" x14ac:dyDescent="0.25">
      <c r="A363" s="46" t="s">
        <v>83</v>
      </c>
      <c r="B363" s="46" t="s">
        <v>176</v>
      </c>
      <c r="C363" s="46" t="s">
        <v>177</v>
      </c>
      <c r="D363" s="47" t="s">
        <v>19</v>
      </c>
    </row>
    <row r="364" spans="1:4" ht="15.75" x14ac:dyDescent="0.25">
      <c r="A364" s="46" t="s">
        <v>83</v>
      </c>
      <c r="B364" s="46" t="s">
        <v>359</v>
      </c>
      <c r="C364" s="46" t="s">
        <v>360</v>
      </c>
      <c r="D364" s="47" t="s">
        <v>1114</v>
      </c>
    </row>
    <row r="365" spans="1:4" ht="15.75" x14ac:dyDescent="0.25">
      <c r="A365" s="46" t="s">
        <v>83</v>
      </c>
      <c r="B365" s="46" t="s">
        <v>97</v>
      </c>
      <c r="C365" s="46" t="s">
        <v>98</v>
      </c>
      <c r="D365" s="47" t="s">
        <v>13</v>
      </c>
    </row>
    <row r="366" spans="1:4" ht="15.75" x14ac:dyDescent="0.25">
      <c r="A366" s="46" t="s">
        <v>83</v>
      </c>
      <c r="B366" s="46" t="s">
        <v>569</v>
      </c>
      <c r="C366" s="46" t="s">
        <v>570</v>
      </c>
      <c r="D366" s="47" t="s">
        <v>19</v>
      </c>
    </row>
    <row r="367" spans="1:4" ht="15.75" x14ac:dyDescent="0.25">
      <c r="A367" s="46" t="s">
        <v>83</v>
      </c>
      <c r="B367" s="46" t="s">
        <v>581</v>
      </c>
      <c r="C367" s="46" t="s">
        <v>582</v>
      </c>
      <c r="D367" s="47" t="s">
        <v>13</v>
      </c>
    </row>
    <row r="368" spans="1:4" ht="15.75" x14ac:dyDescent="0.25">
      <c r="A368" s="46" t="s">
        <v>83</v>
      </c>
      <c r="B368" s="46" t="s">
        <v>673</v>
      </c>
      <c r="C368" s="46" t="s">
        <v>674</v>
      </c>
      <c r="D368" s="47" t="s">
        <v>19</v>
      </c>
    </row>
    <row r="369" spans="1:4" ht="15.75" x14ac:dyDescent="0.25">
      <c r="A369" s="46" t="s">
        <v>83</v>
      </c>
      <c r="B369" s="46" t="s">
        <v>781</v>
      </c>
      <c r="C369" s="46" t="s">
        <v>782</v>
      </c>
      <c r="D369" s="47" t="s">
        <v>13</v>
      </c>
    </row>
    <row r="370" spans="1:4" ht="15.75" x14ac:dyDescent="0.25">
      <c r="A370" s="46" t="s">
        <v>83</v>
      </c>
      <c r="B370" s="46" t="s">
        <v>853</v>
      </c>
      <c r="C370" s="46" t="s">
        <v>854</v>
      </c>
      <c r="D370" s="47" t="s">
        <v>13</v>
      </c>
    </row>
    <row r="371" spans="1:4" ht="15.75" x14ac:dyDescent="0.25">
      <c r="A371" s="46" t="s">
        <v>83</v>
      </c>
      <c r="B371" s="46" t="s">
        <v>987</v>
      </c>
      <c r="C371" s="46" t="s">
        <v>988</v>
      </c>
      <c r="D371" s="47" t="s">
        <v>19</v>
      </c>
    </row>
    <row r="372" spans="1:4" ht="15.75" x14ac:dyDescent="0.25">
      <c r="A372" s="46" t="s">
        <v>83</v>
      </c>
      <c r="B372" s="46" t="s">
        <v>1028</v>
      </c>
      <c r="C372" s="46" t="s">
        <v>1029</v>
      </c>
      <c r="D372" s="47" t="s">
        <v>107</v>
      </c>
    </row>
    <row r="373" spans="1:4" ht="15.75" x14ac:dyDescent="0.25">
      <c r="A373" s="46" t="s">
        <v>84</v>
      </c>
      <c r="B373" s="46" t="s">
        <v>248</v>
      </c>
      <c r="C373" s="46" t="s">
        <v>249</v>
      </c>
      <c r="D373" s="47" t="s">
        <v>19</v>
      </c>
    </row>
    <row r="374" spans="1:4" ht="15.75" x14ac:dyDescent="0.25">
      <c r="A374" s="46" t="s">
        <v>84</v>
      </c>
      <c r="B374" s="46" t="s">
        <v>409</v>
      </c>
      <c r="C374" s="46" t="s">
        <v>410</v>
      </c>
      <c r="D374" s="47" t="s">
        <v>1114</v>
      </c>
    </row>
    <row r="375" spans="1:4" ht="15.75" x14ac:dyDescent="0.25">
      <c r="A375" s="46" t="s">
        <v>84</v>
      </c>
      <c r="B375" s="46" t="s">
        <v>801</v>
      </c>
      <c r="C375" s="46" t="s">
        <v>802</v>
      </c>
      <c r="D375" s="47" t="s">
        <v>1114</v>
      </c>
    </row>
    <row r="376" spans="1:4" ht="15.75" x14ac:dyDescent="0.25">
      <c r="A376" s="46" t="s">
        <v>85</v>
      </c>
      <c r="B376" s="46" t="s">
        <v>210</v>
      </c>
      <c r="C376" s="46" t="s">
        <v>211</v>
      </c>
      <c r="D376" s="47" t="s">
        <v>19</v>
      </c>
    </row>
    <row r="377" spans="1:4" ht="15.75" x14ac:dyDescent="0.25">
      <c r="A377" s="46" t="s">
        <v>85</v>
      </c>
      <c r="B377" s="46" t="s">
        <v>316</v>
      </c>
      <c r="C377" s="46" t="s">
        <v>317</v>
      </c>
      <c r="D377" s="47" t="s">
        <v>13</v>
      </c>
    </row>
    <row r="378" spans="1:4" ht="15.75" x14ac:dyDescent="0.25">
      <c r="A378" s="46" t="s">
        <v>85</v>
      </c>
      <c r="B378" s="46" t="s">
        <v>470</v>
      </c>
      <c r="C378" s="46" t="s">
        <v>471</v>
      </c>
      <c r="D378" s="47" t="s">
        <v>19</v>
      </c>
    </row>
    <row r="379" spans="1:4" ht="15.75" x14ac:dyDescent="0.25">
      <c r="A379" s="46" t="s">
        <v>85</v>
      </c>
      <c r="B379" s="46" t="s">
        <v>733</v>
      </c>
      <c r="C379" s="46" t="s">
        <v>734</v>
      </c>
      <c r="D379" s="47" t="s">
        <v>19</v>
      </c>
    </row>
    <row r="380" spans="1:4" ht="15.75" x14ac:dyDescent="0.25">
      <c r="A380" s="46" t="s">
        <v>85</v>
      </c>
      <c r="B380" s="46" t="s">
        <v>955</v>
      </c>
      <c r="C380" s="46" t="s">
        <v>956</v>
      </c>
      <c r="D380" s="47" t="s">
        <v>19</v>
      </c>
    </row>
    <row r="381" spans="1:4" ht="15.75" x14ac:dyDescent="0.25">
      <c r="A381" s="46" t="s">
        <v>85</v>
      </c>
      <c r="B381" s="46" t="s">
        <v>965</v>
      </c>
      <c r="C381" s="46" t="s">
        <v>966</v>
      </c>
      <c r="D381" s="47" t="s">
        <v>19</v>
      </c>
    </row>
    <row r="382" spans="1:4" ht="15.75" x14ac:dyDescent="0.25">
      <c r="A382" s="46" t="s">
        <v>85</v>
      </c>
      <c r="B382" s="46" t="s">
        <v>971</v>
      </c>
      <c r="C382" s="46" t="s">
        <v>972</v>
      </c>
      <c r="D382" s="47" t="s">
        <v>1114</v>
      </c>
    </row>
    <row r="383" spans="1:4" ht="15.75" x14ac:dyDescent="0.25">
      <c r="A383" s="46" t="s">
        <v>85</v>
      </c>
      <c r="B383" s="46" t="s">
        <v>995</v>
      </c>
      <c r="C383" s="46" t="s">
        <v>996</v>
      </c>
      <c r="D383" s="47" t="s">
        <v>19</v>
      </c>
    </row>
    <row r="384" spans="1:4" ht="15.75" x14ac:dyDescent="0.25">
      <c r="A384" s="46" t="s">
        <v>89</v>
      </c>
      <c r="B384" s="46" t="s">
        <v>172</v>
      </c>
      <c r="C384" s="46" t="s">
        <v>173</v>
      </c>
      <c r="D384" s="47" t="s">
        <v>19</v>
      </c>
    </row>
    <row r="385" spans="1:4" ht="15.75" x14ac:dyDescent="0.25">
      <c r="A385" s="46" t="s">
        <v>89</v>
      </c>
      <c r="B385" s="46" t="s">
        <v>174</v>
      </c>
      <c r="C385" s="46" t="s">
        <v>175</v>
      </c>
      <c r="D385" s="47" t="s">
        <v>1114</v>
      </c>
    </row>
    <row r="386" spans="1:4" ht="15.75" x14ac:dyDescent="0.25">
      <c r="A386" s="46" t="s">
        <v>89</v>
      </c>
      <c r="B386" s="46" t="s">
        <v>206</v>
      </c>
      <c r="C386" s="46" t="s">
        <v>207</v>
      </c>
      <c r="D386" s="47" t="s">
        <v>19</v>
      </c>
    </row>
    <row r="387" spans="1:4" ht="15.75" x14ac:dyDescent="0.25">
      <c r="A387" s="46" t="s">
        <v>89</v>
      </c>
      <c r="B387" s="46" t="s">
        <v>232</v>
      </c>
      <c r="C387" s="46" t="s">
        <v>233</v>
      </c>
      <c r="D387" s="47" t="s">
        <v>19</v>
      </c>
    </row>
    <row r="388" spans="1:4" ht="15.75" x14ac:dyDescent="0.25">
      <c r="A388" s="46" t="s">
        <v>89</v>
      </c>
      <c r="B388" s="46" t="s">
        <v>377</v>
      </c>
      <c r="C388" s="46" t="s">
        <v>378</v>
      </c>
      <c r="D388" s="47" t="s">
        <v>19</v>
      </c>
    </row>
    <row r="389" spans="1:4" ht="15.75" x14ac:dyDescent="0.25">
      <c r="A389" s="46" t="s">
        <v>89</v>
      </c>
      <c r="B389" s="46" t="s">
        <v>421</v>
      </c>
      <c r="C389" s="46" t="s">
        <v>422</v>
      </c>
      <c r="D389" s="47" t="s">
        <v>19</v>
      </c>
    </row>
    <row r="390" spans="1:4" ht="15.75" x14ac:dyDescent="0.25">
      <c r="A390" s="46" t="s">
        <v>89</v>
      </c>
      <c r="B390" s="46" t="s">
        <v>442</v>
      </c>
      <c r="C390" s="46" t="s">
        <v>443</v>
      </c>
      <c r="D390" s="47" t="s">
        <v>13</v>
      </c>
    </row>
    <row r="391" spans="1:4" ht="15.75" x14ac:dyDescent="0.25">
      <c r="A391" s="46" t="s">
        <v>89</v>
      </c>
      <c r="B391" s="46" t="s">
        <v>547</v>
      </c>
      <c r="C391" s="46" t="s">
        <v>548</v>
      </c>
      <c r="D391" s="47" t="s">
        <v>19</v>
      </c>
    </row>
    <row r="392" spans="1:4" ht="15.75" x14ac:dyDescent="0.25">
      <c r="A392" s="46" t="s">
        <v>89</v>
      </c>
      <c r="B392" s="46" t="s">
        <v>619</v>
      </c>
      <c r="C392" s="46" t="s">
        <v>620</v>
      </c>
      <c r="D392" s="47" t="s">
        <v>19</v>
      </c>
    </row>
    <row r="393" spans="1:4" ht="15.75" x14ac:dyDescent="0.25">
      <c r="A393" s="46" t="s">
        <v>89</v>
      </c>
      <c r="B393" s="46" t="s">
        <v>655</v>
      </c>
      <c r="C393" s="46" t="s">
        <v>656</v>
      </c>
      <c r="D393" s="47" t="s">
        <v>19</v>
      </c>
    </row>
    <row r="394" spans="1:4" ht="15.75" x14ac:dyDescent="0.25">
      <c r="A394" s="46" t="s">
        <v>89</v>
      </c>
      <c r="B394" s="46" t="s">
        <v>721</v>
      </c>
      <c r="C394" s="46" t="s">
        <v>722</v>
      </c>
      <c r="D394" s="47" t="s">
        <v>1114</v>
      </c>
    </row>
    <row r="395" spans="1:4" ht="15.75" x14ac:dyDescent="0.25">
      <c r="A395" s="46" t="s">
        <v>89</v>
      </c>
      <c r="B395" s="46" t="s">
        <v>869</v>
      </c>
      <c r="C395" s="46" t="s">
        <v>870</v>
      </c>
      <c r="D395" s="47" t="s">
        <v>13</v>
      </c>
    </row>
    <row r="396" spans="1:4" ht="15.75" x14ac:dyDescent="0.25">
      <c r="A396" s="46" t="s">
        <v>89</v>
      </c>
      <c r="B396" s="46" t="s">
        <v>963</v>
      </c>
      <c r="C396" s="46" t="s">
        <v>964</v>
      </c>
      <c r="D396" s="47" t="s">
        <v>19</v>
      </c>
    </row>
    <row r="397" spans="1:4" ht="15.75" x14ac:dyDescent="0.25">
      <c r="A397" s="46" t="s">
        <v>89</v>
      </c>
      <c r="B397" s="46" t="s">
        <v>969</v>
      </c>
      <c r="C397" s="46" t="s">
        <v>970</v>
      </c>
      <c r="D397" s="47" t="s">
        <v>19</v>
      </c>
    </row>
    <row r="398" spans="1:4" ht="15.75" x14ac:dyDescent="0.25">
      <c r="A398" s="46" t="s">
        <v>89</v>
      </c>
      <c r="B398" s="46" t="s">
        <v>979</v>
      </c>
      <c r="C398" s="46" t="s">
        <v>980</v>
      </c>
      <c r="D398" s="47" t="s">
        <v>19</v>
      </c>
    </row>
    <row r="399" spans="1:4" ht="15.75" x14ac:dyDescent="0.25">
      <c r="A399" s="46" t="s">
        <v>89</v>
      </c>
      <c r="B399" s="46" t="s">
        <v>983</v>
      </c>
      <c r="C399" s="46" t="s">
        <v>984</v>
      </c>
      <c r="D399" s="47" t="s">
        <v>19</v>
      </c>
    </row>
    <row r="400" spans="1:4" ht="15.75" x14ac:dyDescent="0.25">
      <c r="A400" s="46" t="s">
        <v>89</v>
      </c>
      <c r="B400" s="46" t="s">
        <v>1022</v>
      </c>
      <c r="C400" s="46" t="s">
        <v>1023</v>
      </c>
      <c r="D400" s="47" t="s">
        <v>19</v>
      </c>
    </row>
    <row r="401" spans="1:4" ht="15.75" x14ac:dyDescent="0.25">
      <c r="A401" s="46" t="s">
        <v>89</v>
      </c>
      <c r="B401" s="46" t="s">
        <v>1048</v>
      </c>
      <c r="C401" s="46" t="s">
        <v>1049</v>
      </c>
      <c r="D401" s="47" t="s">
        <v>1114</v>
      </c>
    </row>
    <row r="402" spans="1:4" ht="15.75" x14ac:dyDescent="0.25">
      <c r="A402" s="46" t="s">
        <v>90</v>
      </c>
      <c r="B402" s="46" t="s">
        <v>157</v>
      </c>
      <c r="C402" s="46" t="s">
        <v>158</v>
      </c>
      <c r="D402" s="47" t="s">
        <v>19</v>
      </c>
    </row>
    <row r="403" spans="1:4" ht="15.75" x14ac:dyDescent="0.25">
      <c r="A403" s="46" t="s">
        <v>90</v>
      </c>
      <c r="B403" s="46" t="s">
        <v>170</v>
      </c>
      <c r="C403" s="46" t="s">
        <v>171</v>
      </c>
      <c r="D403" s="47" t="s">
        <v>1114</v>
      </c>
    </row>
    <row r="404" spans="1:4" ht="15.75" x14ac:dyDescent="0.25">
      <c r="A404" s="46" t="s">
        <v>90</v>
      </c>
      <c r="B404" s="46" t="s">
        <v>178</v>
      </c>
      <c r="C404" s="46" t="s">
        <v>179</v>
      </c>
      <c r="D404" s="47" t="s">
        <v>1114</v>
      </c>
    </row>
    <row r="405" spans="1:4" ht="15.75" x14ac:dyDescent="0.25">
      <c r="A405" s="46" t="s">
        <v>90</v>
      </c>
      <c r="B405" s="46" t="s">
        <v>238</v>
      </c>
      <c r="C405" s="46" t="s">
        <v>239</v>
      </c>
      <c r="D405" s="47" t="s">
        <v>19</v>
      </c>
    </row>
    <row r="406" spans="1:4" ht="15.75" x14ac:dyDescent="0.25">
      <c r="A406" s="46" t="s">
        <v>90</v>
      </c>
      <c r="B406" s="46" t="s">
        <v>244</v>
      </c>
      <c r="C406" s="46" t="s">
        <v>245</v>
      </c>
      <c r="D406" s="47" t="s">
        <v>19</v>
      </c>
    </row>
    <row r="407" spans="1:4" ht="15.75" x14ac:dyDescent="0.25">
      <c r="A407" s="46" t="s">
        <v>90</v>
      </c>
      <c r="B407" s="46" t="s">
        <v>250</v>
      </c>
      <c r="C407" s="46" t="s">
        <v>251</v>
      </c>
      <c r="D407" s="47" t="s">
        <v>1114</v>
      </c>
    </row>
    <row r="408" spans="1:4" ht="15.75" x14ac:dyDescent="0.25">
      <c r="A408" s="46" t="s">
        <v>90</v>
      </c>
      <c r="B408" s="46" t="s">
        <v>290</v>
      </c>
      <c r="C408" s="46" t="s">
        <v>291</v>
      </c>
      <c r="D408" s="47" t="s">
        <v>13</v>
      </c>
    </row>
    <row r="409" spans="1:4" ht="15.75" x14ac:dyDescent="0.25">
      <c r="A409" s="46" t="s">
        <v>90</v>
      </c>
      <c r="B409" s="46" t="s">
        <v>298</v>
      </c>
      <c r="C409" s="46" t="s">
        <v>299</v>
      </c>
      <c r="D409" s="47" t="s">
        <v>1114</v>
      </c>
    </row>
    <row r="410" spans="1:4" ht="15.75" x14ac:dyDescent="0.25">
      <c r="A410" s="46" t="s">
        <v>90</v>
      </c>
      <c r="B410" s="46" t="s">
        <v>474</v>
      </c>
      <c r="C410" s="46" t="s">
        <v>475</v>
      </c>
      <c r="D410" s="47" t="s">
        <v>19</v>
      </c>
    </row>
    <row r="411" spans="1:4" ht="15.75" x14ac:dyDescent="0.25">
      <c r="A411" s="46" t="s">
        <v>90</v>
      </c>
      <c r="B411" s="46" t="s">
        <v>503</v>
      </c>
      <c r="C411" s="46" t="s">
        <v>504</v>
      </c>
      <c r="D411" s="47" t="s">
        <v>19</v>
      </c>
    </row>
    <row r="412" spans="1:4" ht="15.75" x14ac:dyDescent="0.25">
      <c r="A412" s="46" t="s">
        <v>90</v>
      </c>
      <c r="B412" s="46" t="s">
        <v>515</v>
      </c>
      <c r="C412" s="46" t="s">
        <v>516</v>
      </c>
      <c r="D412" s="47" t="s">
        <v>1114</v>
      </c>
    </row>
    <row r="413" spans="1:4" ht="15.75" x14ac:dyDescent="0.25">
      <c r="A413" s="46" t="s">
        <v>90</v>
      </c>
      <c r="B413" s="46" t="s">
        <v>557</v>
      </c>
      <c r="C413" s="46" t="s">
        <v>558</v>
      </c>
      <c r="D413" s="47" t="s">
        <v>19</v>
      </c>
    </row>
    <row r="414" spans="1:4" ht="15.75" x14ac:dyDescent="0.25">
      <c r="A414" s="46" t="s">
        <v>90</v>
      </c>
      <c r="B414" s="46" t="s">
        <v>611</v>
      </c>
      <c r="C414" s="46" t="s">
        <v>612</v>
      </c>
      <c r="D414" s="47" t="s">
        <v>19</v>
      </c>
    </row>
    <row r="415" spans="1:4" ht="15.75" x14ac:dyDescent="0.25">
      <c r="A415" s="46" t="s">
        <v>90</v>
      </c>
      <c r="B415" s="46" t="s">
        <v>773</v>
      </c>
      <c r="C415" s="46" t="s">
        <v>774</v>
      </c>
      <c r="D415" s="47" t="s">
        <v>19</v>
      </c>
    </row>
    <row r="416" spans="1:4" ht="15.75" x14ac:dyDescent="0.25">
      <c r="A416" s="46" t="s">
        <v>90</v>
      </c>
      <c r="B416" s="46" t="s">
        <v>783</v>
      </c>
      <c r="C416" s="46" t="s">
        <v>784</v>
      </c>
      <c r="D416" s="47" t="s">
        <v>19</v>
      </c>
    </row>
    <row r="417" spans="1:4" ht="15.75" x14ac:dyDescent="0.25">
      <c r="A417" s="46" t="s">
        <v>90</v>
      </c>
      <c r="B417" s="46" t="s">
        <v>891</v>
      </c>
      <c r="C417" s="46" t="s">
        <v>892</v>
      </c>
      <c r="D417" s="47" t="s">
        <v>19</v>
      </c>
    </row>
    <row r="418" spans="1:4" ht="15.75" x14ac:dyDescent="0.25">
      <c r="A418" s="46" t="s">
        <v>90</v>
      </c>
      <c r="B418" s="46" t="s">
        <v>921</v>
      </c>
      <c r="C418" s="46" t="s">
        <v>922</v>
      </c>
      <c r="D418" s="47" t="s">
        <v>19</v>
      </c>
    </row>
    <row r="419" spans="1:4" ht="15.75" x14ac:dyDescent="0.25">
      <c r="A419" s="46" t="s">
        <v>90</v>
      </c>
      <c r="B419" s="46" t="s">
        <v>1001</v>
      </c>
      <c r="C419" s="46" t="s">
        <v>1002</v>
      </c>
      <c r="D419" s="47" t="s">
        <v>13</v>
      </c>
    </row>
    <row r="420" spans="1:4" ht="15.75" x14ac:dyDescent="0.25">
      <c r="A420" s="46" t="s">
        <v>90</v>
      </c>
      <c r="B420" s="46" t="s">
        <v>58</v>
      </c>
      <c r="C420" s="46" t="s">
        <v>59</v>
      </c>
      <c r="D420" s="47" t="s">
        <v>1114</v>
      </c>
    </row>
    <row r="421" spans="1:4" ht="15.75" x14ac:dyDescent="0.25">
      <c r="A421" s="46" t="s">
        <v>90</v>
      </c>
      <c r="B421" s="46" t="s">
        <v>99</v>
      </c>
      <c r="C421" s="46" t="s">
        <v>100</v>
      </c>
      <c r="D421" s="47" t="s">
        <v>1114</v>
      </c>
    </row>
    <row r="422" spans="1:4" ht="15.75" x14ac:dyDescent="0.25">
      <c r="A422" s="46" t="s">
        <v>91</v>
      </c>
      <c r="B422" s="46" t="s">
        <v>234</v>
      </c>
      <c r="C422" s="46" t="s">
        <v>235</v>
      </c>
      <c r="D422" s="47" t="s">
        <v>19</v>
      </c>
    </row>
    <row r="423" spans="1:4" ht="15.75" x14ac:dyDescent="0.25">
      <c r="A423" s="46" t="s">
        <v>91</v>
      </c>
      <c r="B423" s="46" t="s">
        <v>262</v>
      </c>
      <c r="C423" s="46" t="s">
        <v>263</v>
      </c>
      <c r="D423" s="47" t="s">
        <v>19</v>
      </c>
    </row>
    <row r="424" spans="1:4" ht="15.75" x14ac:dyDescent="0.25">
      <c r="A424" s="46" t="s">
        <v>91</v>
      </c>
      <c r="B424" s="46" t="s">
        <v>272</v>
      </c>
      <c r="C424" s="46" t="s">
        <v>273</v>
      </c>
      <c r="D424" s="47" t="s">
        <v>19</v>
      </c>
    </row>
    <row r="425" spans="1:4" ht="15.75" x14ac:dyDescent="0.25">
      <c r="A425" s="46" t="s">
        <v>91</v>
      </c>
      <c r="B425" s="46" t="s">
        <v>288</v>
      </c>
      <c r="C425" s="46" t="s">
        <v>289</v>
      </c>
      <c r="D425" s="47" t="s">
        <v>19</v>
      </c>
    </row>
    <row r="426" spans="1:4" ht="15.75" x14ac:dyDescent="0.25">
      <c r="A426" s="46" t="s">
        <v>91</v>
      </c>
      <c r="B426" s="46" t="s">
        <v>379</v>
      </c>
      <c r="C426" s="46" t="s">
        <v>380</v>
      </c>
      <c r="D426" s="47" t="s">
        <v>19</v>
      </c>
    </row>
    <row r="427" spans="1:4" ht="15.75" x14ac:dyDescent="0.25">
      <c r="A427" s="46" t="s">
        <v>91</v>
      </c>
      <c r="B427" s="46" t="s">
        <v>486</v>
      </c>
      <c r="C427" s="46" t="s">
        <v>487</v>
      </c>
      <c r="D427" s="47" t="s">
        <v>19</v>
      </c>
    </row>
    <row r="428" spans="1:4" ht="15.75" x14ac:dyDescent="0.25">
      <c r="A428" s="46" t="s">
        <v>91</v>
      </c>
      <c r="B428" s="46" t="s">
        <v>641</v>
      </c>
      <c r="C428" s="46" t="s">
        <v>642</v>
      </c>
      <c r="D428" s="47" t="s">
        <v>19</v>
      </c>
    </row>
    <row r="429" spans="1:4" ht="15.75" x14ac:dyDescent="0.25">
      <c r="A429" s="46" t="s">
        <v>91</v>
      </c>
      <c r="B429" s="46" t="s">
        <v>663</v>
      </c>
      <c r="C429" s="46" t="s">
        <v>664</v>
      </c>
      <c r="D429" s="47" t="s">
        <v>19</v>
      </c>
    </row>
    <row r="430" spans="1:4" ht="15.75" x14ac:dyDescent="0.25">
      <c r="A430" s="46" t="s">
        <v>91</v>
      </c>
      <c r="B430" s="46" t="s">
        <v>49</v>
      </c>
      <c r="C430" s="46" t="s">
        <v>50</v>
      </c>
      <c r="D430" s="47" t="s">
        <v>13</v>
      </c>
    </row>
    <row r="431" spans="1:4" ht="15.75" x14ac:dyDescent="0.25">
      <c r="A431" s="46" t="s">
        <v>91</v>
      </c>
      <c r="B431" s="46" t="s">
        <v>74</v>
      </c>
      <c r="C431" s="46" t="s">
        <v>75</v>
      </c>
      <c r="D431" s="47" t="s">
        <v>107</v>
      </c>
    </row>
    <row r="432" spans="1:4" ht="15.75" x14ac:dyDescent="0.25">
      <c r="A432" s="46" t="s">
        <v>91</v>
      </c>
      <c r="B432" s="46" t="s">
        <v>801</v>
      </c>
      <c r="C432" s="46" t="s">
        <v>802</v>
      </c>
      <c r="D432" s="47" t="s">
        <v>107</v>
      </c>
    </row>
    <row r="433" spans="1:4" ht="15.75" x14ac:dyDescent="0.25">
      <c r="A433" s="46" t="s">
        <v>91</v>
      </c>
      <c r="B433" s="46" t="s">
        <v>851</v>
      </c>
      <c r="C433" s="46" t="s">
        <v>852</v>
      </c>
      <c r="D433" s="47" t="s">
        <v>19</v>
      </c>
    </row>
    <row r="434" spans="1:4" ht="15.75" x14ac:dyDescent="0.25">
      <c r="A434" s="46" t="s">
        <v>91</v>
      </c>
      <c r="B434" s="46" t="s">
        <v>945</v>
      </c>
      <c r="C434" s="46" t="s">
        <v>946</v>
      </c>
      <c r="D434" s="47" t="s">
        <v>1114</v>
      </c>
    </row>
    <row r="435" spans="1:4" ht="15.75" x14ac:dyDescent="0.25">
      <c r="A435" s="46" t="s">
        <v>91</v>
      </c>
      <c r="B435" s="46" t="s">
        <v>957</v>
      </c>
      <c r="C435" s="46" t="s">
        <v>958</v>
      </c>
      <c r="D435" s="47" t="s">
        <v>19</v>
      </c>
    </row>
    <row r="436" spans="1:4" ht="15.75" x14ac:dyDescent="0.25">
      <c r="A436" s="46" t="s">
        <v>92</v>
      </c>
      <c r="B436" s="46" t="s">
        <v>86</v>
      </c>
      <c r="C436" s="46" t="s">
        <v>87</v>
      </c>
      <c r="D436" s="47" t="s">
        <v>19</v>
      </c>
    </row>
    <row r="437" spans="1:4" ht="15.75" x14ac:dyDescent="0.25">
      <c r="A437" s="46" t="s">
        <v>92</v>
      </c>
      <c r="B437" s="46" t="s">
        <v>338</v>
      </c>
      <c r="C437" s="46" t="s">
        <v>339</v>
      </c>
      <c r="D437" s="47" t="s">
        <v>19</v>
      </c>
    </row>
    <row r="438" spans="1:4" ht="15.75" x14ac:dyDescent="0.25">
      <c r="A438" s="46" t="s">
        <v>92</v>
      </c>
      <c r="B438" s="46" t="s">
        <v>497</v>
      </c>
      <c r="C438" s="46" t="s">
        <v>498</v>
      </c>
      <c r="D438" s="47" t="s">
        <v>13</v>
      </c>
    </row>
    <row r="439" spans="1:4" ht="15.75" x14ac:dyDescent="0.25">
      <c r="A439" s="46" t="s">
        <v>92</v>
      </c>
      <c r="B439" s="46" t="s">
        <v>603</v>
      </c>
      <c r="C439" s="46" t="s">
        <v>604</v>
      </c>
      <c r="D439" s="47" t="s">
        <v>1114</v>
      </c>
    </row>
    <row r="440" spans="1:4" ht="15.75" x14ac:dyDescent="0.25">
      <c r="A440" s="46" t="s">
        <v>92</v>
      </c>
      <c r="B440" s="46" t="s">
        <v>769</v>
      </c>
      <c r="C440" s="46" t="s">
        <v>770</v>
      </c>
      <c r="D440" s="47" t="s">
        <v>19</v>
      </c>
    </row>
    <row r="441" spans="1:4" ht="15.75" x14ac:dyDescent="0.25">
      <c r="A441" s="46" t="s">
        <v>92</v>
      </c>
      <c r="B441" s="46" t="s">
        <v>775</v>
      </c>
      <c r="C441" s="46" t="s">
        <v>776</v>
      </c>
      <c r="D441" s="47" t="s">
        <v>19</v>
      </c>
    </row>
    <row r="442" spans="1:4" ht="15.75" x14ac:dyDescent="0.25">
      <c r="A442" s="46" t="s">
        <v>92</v>
      </c>
      <c r="B442" s="46" t="s">
        <v>1036</v>
      </c>
      <c r="C442" s="46" t="s">
        <v>1037</v>
      </c>
      <c r="D442" s="47" t="s">
        <v>1114</v>
      </c>
    </row>
    <row r="443" spans="1:4" ht="15.75" x14ac:dyDescent="0.25">
      <c r="A443" s="46" t="s">
        <v>93</v>
      </c>
      <c r="B443" s="46" t="s">
        <v>254</v>
      </c>
      <c r="C443" s="46" t="s">
        <v>255</v>
      </c>
      <c r="D443" s="47" t="s">
        <v>107</v>
      </c>
    </row>
    <row r="444" spans="1:4" ht="15.75" x14ac:dyDescent="0.25">
      <c r="A444" s="46" t="s">
        <v>93</v>
      </c>
      <c r="B444" s="46" t="s">
        <v>302</v>
      </c>
      <c r="C444" s="46" t="s">
        <v>303</v>
      </c>
      <c r="D444" s="47" t="s">
        <v>19</v>
      </c>
    </row>
    <row r="445" spans="1:4" ht="15.75" x14ac:dyDescent="0.25">
      <c r="A445" s="46" t="s">
        <v>93</v>
      </c>
      <c r="B445" s="46" t="s">
        <v>434</v>
      </c>
      <c r="C445" s="46" t="s">
        <v>435</v>
      </c>
      <c r="D445" s="47" t="s">
        <v>19</v>
      </c>
    </row>
    <row r="446" spans="1:4" ht="15.75" x14ac:dyDescent="0.25">
      <c r="A446" s="46" t="s">
        <v>93</v>
      </c>
      <c r="B446" s="46" t="s">
        <v>117</v>
      </c>
      <c r="C446" s="46" t="s">
        <v>118</v>
      </c>
      <c r="D446" s="47" t="s">
        <v>19</v>
      </c>
    </row>
    <row r="447" spans="1:4" ht="15.75" x14ac:dyDescent="0.25">
      <c r="A447" s="46" t="s">
        <v>93</v>
      </c>
      <c r="B447" s="46" t="s">
        <v>521</v>
      </c>
      <c r="C447" s="46" t="s">
        <v>522</v>
      </c>
      <c r="D447" s="47" t="s">
        <v>19</v>
      </c>
    </row>
    <row r="448" spans="1:4" ht="15.75" x14ac:dyDescent="0.25">
      <c r="A448" s="46" t="s">
        <v>93</v>
      </c>
      <c r="B448" s="46" t="s">
        <v>741</v>
      </c>
      <c r="C448" s="46" t="s">
        <v>742</v>
      </c>
      <c r="D448" s="47" t="s">
        <v>19</v>
      </c>
    </row>
    <row r="449" spans="1:4" ht="15.75" x14ac:dyDescent="0.25">
      <c r="A449" s="46" t="s">
        <v>93</v>
      </c>
      <c r="B449" s="46" t="s">
        <v>751</v>
      </c>
      <c r="C449" s="46" t="s">
        <v>752</v>
      </c>
      <c r="D449" s="47" t="s">
        <v>19</v>
      </c>
    </row>
    <row r="450" spans="1:4" ht="15.75" x14ac:dyDescent="0.25">
      <c r="A450" s="46" t="s">
        <v>93</v>
      </c>
      <c r="B450" s="46" t="s">
        <v>873</v>
      </c>
      <c r="C450" s="46" t="s">
        <v>874</v>
      </c>
      <c r="D450" s="47" t="s">
        <v>19</v>
      </c>
    </row>
    <row r="451" spans="1:4" ht="15.75" x14ac:dyDescent="0.25">
      <c r="A451" s="46" t="s">
        <v>93</v>
      </c>
      <c r="B451" s="46" t="s">
        <v>885</v>
      </c>
      <c r="C451" s="46" t="s">
        <v>886</v>
      </c>
      <c r="D451" s="47" t="s">
        <v>107</v>
      </c>
    </row>
    <row r="452" spans="1:4" ht="15.75" x14ac:dyDescent="0.25">
      <c r="A452" s="46" t="s">
        <v>94</v>
      </c>
      <c r="B452" s="46" t="s">
        <v>143</v>
      </c>
      <c r="C452" s="46" t="s">
        <v>144</v>
      </c>
      <c r="D452" s="47" t="s">
        <v>1114</v>
      </c>
    </row>
    <row r="453" spans="1:4" ht="15.75" x14ac:dyDescent="0.25">
      <c r="A453" s="46" t="s">
        <v>94</v>
      </c>
      <c r="B453" s="46" t="s">
        <v>228</v>
      </c>
      <c r="C453" s="46" t="s">
        <v>229</v>
      </c>
      <c r="D453" s="47" t="s">
        <v>19</v>
      </c>
    </row>
    <row r="454" spans="1:4" ht="15.75" x14ac:dyDescent="0.25">
      <c r="A454" s="46" t="s">
        <v>94</v>
      </c>
      <c r="B454" s="46" t="s">
        <v>256</v>
      </c>
      <c r="C454" s="46" t="s">
        <v>257</v>
      </c>
      <c r="D454" s="47" t="s">
        <v>19</v>
      </c>
    </row>
    <row r="455" spans="1:4" ht="15.75" x14ac:dyDescent="0.25">
      <c r="A455" s="46" t="s">
        <v>94</v>
      </c>
      <c r="B455" s="46" t="s">
        <v>326</v>
      </c>
      <c r="C455" s="46" t="s">
        <v>327</v>
      </c>
      <c r="D455" s="47" t="s">
        <v>19</v>
      </c>
    </row>
    <row r="456" spans="1:4" ht="15.75" x14ac:dyDescent="0.25">
      <c r="A456" s="46" t="s">
        <v>94</v>
      </c>
      <c r="B456" s="46" t="s">
        <v>328</v>
      </c>
      <c r="C456" s="46" t="s">
        <v>329</v>
      </c>
      <c r="D456" s="47" t="s">
        <v>19</v>
      </c>
    </row>
    <row r="457" spans="1:4" ht="15.75" x14ac:dyDescent="0.25">
      <c r="A457" s="46" t="s">
        <v>94</v>
      </c>
      <c r="B457" s="46" t="s">
        <v>452</v>
      </c>
      <c r="C457" s="46" t="s">
        <v>453</v>
      </c>
      <c r="D457" s="47" t="s">
        <v>1114</v>
      </c>
    </row>
    <row r="458" spans="1:4" ht="15.75" x14ac:dyDescent="0.25">
      <c r="A458" s="46" t="s">
        <v>94</v>
      </c>
      <c r="B458" s="46" t="s">
        <v>65</v>
      </c>
      <c r="C458" s="46" t="s">
        <v>66</v>
      </c>
      <c r="D458" s="47" t="s">
        <v>1114</v>
      </c>
    </row>
    <row r="459" spans="1:4" ht="15.75" x14ac:dyDescent="0.25">
      <c r="A459" s="46" t="s">
        <v>94</v>
      </c>
      <c r="B459" s="46" t="s">
        <v>559</v>
      </c>
      <c r="C459" s="46" t="s">
        <v>560</v>
      </c>
      <c r="D459" s="47" t="s">
        <v>19</v>
      </c>
    </row>
    <row r="460" spans="1:4" ht="15.75" x14ac:dyDescent="0.25">
      <c r="A460" s="46" t="s">
        <v>94</v>
      </c>
      <c r="B460" s="46" t="s">
        <v>44</v>
      </c>
      <c r="C460" s="46" t="s">
        <v>45</v>
      </c>
      <c r="D460" s="47" t="s">
        <v>107</v>
      </c>
    </row>
    <row r="461" spans="1:4" ht="15.75" x14ac:dyDescent="0.25">
      <c r="A461" s="46" t="s">
        <v>94</v>
      </c>
      <c r="B461" s="46" t="s">
        <v>631</v>
      </c>
      <c r="C461" s="46" t="s">
        <v>632</v>
      </c>
      <c r="D461" s="47" t="s">
        <v>1114</v>
      </c>
    </row>
    <row r="462" spans="1:4" ht="15.75" x14ac:dyDescent="0.25">
      <c r="A462" s="46" t="s">
        <v>94</v>
      </c>
      <c r="B462" s="46" t="s">
        <v>803</v>
      </c>
      <c r="C462" s="46" t="s">
        <v>804</v>
      </c>
      <c r="D462" s="47" t="s">
        <v>1114</v>
      </c>
    </row>
    <row r="463" spans="1:4" ht="15.75" x14ac:dyDescent="0.25">
      <c r="A463" s="46" t="s">
        <v>94</v>
      </c>
      <c r="B463" s="46" t="s">
        <v>889</v>
      </c>
      <c r="C463" s="46" t="s">
        <v>890</v>
      </c>
      <c r="D463" s="47" t="s">
        <v>1114</v>
      </c>
    </row>
    <row r="464" spans="1:4" ht="15.75" x14ac:dyDescent="0.25">
      <c r="A464" s="46" t="s">
        <v>94</v>
      </c>
      <c r="B464" s="46" t="s">
        <v>1003</v>
      </c>
      <c r="C464" s="46" t="s">
        <v>1004</v>
      </c>
      <c r="D464" s="47" t="s">
        <v>1114</v>
      </c>
    </row>
    <row r="465" spans="1:4" ht="15.75" x14ac:dyDescent="0.25">
      <c r="A465" s="46" t="s">
        <v>94</v>
      </c>
      <c r="B465" s="46" t="s">
        <v>1030</v>
      </c>
      <c r="C465" s="46" t="s">
        <v>1031</v>
      </c>
      <c r="D465" s="47" t="s">
        <v>19</v>
      </c>
    </row>
    <row r="466" spans="1:4" ht="15.75" x14ac:dyDescent="0.25">
      <c r="A466" s="46" t="s">
        <v>94</v>
      </c>
      <c r="B466" s="46" t="s">
        <v>1038</v>
      </c>
      <c r="C466" s="46" t="s">
        <v>1039</v>
      </c>
      <c r="D466" s="47" t="s">
        <v>1114</v>
      </c>
    </row>
    <row r="467" spans="1:4" ht="15.75" x14ac:dyDescent="0.25">
      <c r="A467" s="46" t="s">
        <v>94</v>
      </c>
      <c r="B467" s="46" t="s">
        <v>1086</v>
      </c>
      <c r="C467" s="46" t="s">
        <v>1087</v>
      </c>
      <c r="D467" s="47" t="s">
        <v>1114</v>
      </c>
    </row>
    <row r="468" spans="1:4" ht="15.75" x14ac:dyDescent="0.25">
      <c r="A468" s="46" t="s">
        <v>94</v>
      </c>
      <c r="B468" s="46" t="s">
        <v>1088</v>
      </c>
      <c r="C468" s="46" t="s">
        <v>1089</v>
      </c>
      <c r="D468" s="47" t="s">
        <v>19</v>
      </c>
    </row>
    <row r="469" spans="1:4" ht="15.75" x14ac:dyDescent="0.25">
      <c r="A469" s="46" t="s">
        <v>95</v>
      </c>
      <c r="B469" s="46" t="s">
        <v>182</v>
      </c>
      <c r="C469" s="46" t="s">
        <v>183</v>
      </c>
      <c r="D469" s="47" t="s">
        <v>1114</v>
      </c>
    </row>
    <row r="470" spans="1:4" ht="15.75" x14ac:dyDescent="0.25">
      <c r="A470" s="46" t="s">
        <v>95</v>
      </c>
      <c r="B470" s="46" t="s">
        <v>204</v>
      </c>
      <c r="C470" s="46" t="s">
        <v>205</v>
      </c>
      <c r="D470" s="47" t="s">
        <v>13</v>
      </c>
    </row>
    <row r="471" spans="1:4" ht="15.75" x14ac:dyDescent="0.25">
      <c r="A471" s="46" t="s">
        <v>95</v>
      </c>
      <c r="B471" s="46" t="s">
        <v>33</v>
      </c>
      <c r="C471" s="46" t="s">
        <v>34</v>
      </c>
      <c r="D471" s="47" t="s">
        <v>19</v>
      </c>
    </row>
    <row r="472" spans="1:4" ht="15.75" x14ac:dyDescent="0.25">
      <c r="A472" s="46" t="s">
        <v>95</v>
      </c>
      <c r="B472" s="46" t="s">
        <v>499</v>
      </c>
      <c r="C472" s="46" t="s">
        <v>500</v>
      </c>
      <c r="D472" s="47" t="s">
        <v>1114</v>
      </c>
    </row>
    <row r="473" spans="1:4" ht="15.75" x14ac:dyDescent="0.25">
      <c r="A473" s="46" t="s">
        <v>95</v>
      </c>
      <c r="B473" s="46" t="s">
        <v>609</v>
      </c>
      <c r="C473" s="46" t="s">
        <v>610</v>
      </c>
      <c r="D473" s="47" t="s">
        <v>1114</v>
      </c>
    </row>
    <row r="474" spans="1:4" ht="15.75" x14ac:dyDescent="0.25">
      <c r="A474" s="46" t="s">
        <v>95</v>
      </c>
      <c r="B474" s="46" t="s">
        <v>691</v>
      </c>
      <c r="C474" s="46" t="s">
        <v>692</v>
      </c>
      <c r="D474" s="47" t="s">
        <v>19</v>
      </c>
    </row>
    <row r="475" spans="1:4" ht="15.75" x14ac:dyDescent="0.25">
      <c r="A475" s="46" t="s">
        <v>95</v>
      </c>
      <c r="B475" s="46" t="s">
        <v>1007</v>
      </c>
      <c r="C475" s="46" t="s">
        <v>1008</v>
      </c>
      <c r="D475" s="47" t="s">
        <v>19</v>
      </c>
    </row>
    <row r="476" spans="1:4" ht="15.75" x14ac:dyDescent="0.25">
      <c r="A476" s="46" t="s">
        <v>95</v>
      </c>
      <c r="B476" s="46" t="s">
        <v>1015</v>
      </c>
      <c r="C476" s="46" t="s">
        <v>1016</v>
      </c>
      <c r="D476" s="47" t="s">
        <v>19</v>
      </c>
    </row>
    <row r="477" spans="1:4" ht="15.75" x14ac:dyDescent="0.25">
      <c r="A477" s="46" t="s">
        <v>95</v>
      </c>
      <c r="B477" s="46" t="s">
        <v>1082</v>
      </c>
      <c r="C477" s="46" t="s">
        <v>1083</v>
      </c>
      <c r="D477" s="47" t="s">
        <v>1114</v>
      </c>
    </row>
    <row r="478" spans="1:4" ht="15.75" x14ac:dyDescent="0.25">
      <c r="A478" s="46" t="s">
        <v>96</v>
      </c>
      <c r="B478" s="46" t="s">
        <v>149</v>
      </c>
      <c r="C478" s="46" t="s">
        <v>150</v>
      </c>
      <c r="D478" s="47" t="s">
        <v>13</v>
      </c>
    </row>
    <row r="479" spans="1:4" ht="15.75" x14ac:dyDescent="0.25">
      <c r="A479" s="46" t="s">
        <v>96</v>
      </c>
      <c r="B479" s="46" t="s">
        <v>70</v>
      </c>
      <c r="C479" s="46" t="s">
        <v>71</v>
      </c>
      <c r="D479" s="47" t="s">
        <v>1114</v>
      </c>
    </row>
    <row r="480" spans="1:4" ht="15.75" x14ac:dyDescent="0.25">
      <c r="A480" s="46" t="s">
        <v>96</v>
      </c>
      <c r="B480" s="46" t="s">
        <v>200</v>
      </c>
      <c r="C480" s="46" t="s">
        <v>201</v>
      </c>
      <c r="D480" s="47" t="s">
        <v>19</v>
      </c>
    </row>
    <row r="481" spans="1:4" ht="15.75" x14ac:dyDescent="0.25">
      <c r="A481" s="46" t="s">
        <v>96</v>
      </c>
      <c r="B481" s="46" t="s">
        <v>212</v>
      </c>
      <c r="C481" s="46" t="s">
        <v>213</v>
      </c>
      <c r="D481" s="47" t="s">
        <v>1114</v>
      </c>
    </row>
    <row r="482" spans="1:4" ht="15.75" x14ac:dyDescent="0.25">
      <c r="A482" s="46" t="s">
        <v>96</v>
      </c>
      <c r="B482" s="46" t="s">
        <v>230</v>
      </c>
      <c r="C482" s="46" t="s">
        <v>231</v>
      </c>
      <c r="D482" s="47" t="s">
        <v>19</v>
      </c>
    </row>
    <row r="483" spans="1:4" ht="15.75" x14ac:dyDescent="0.25">
      <c r="A483" s="46" t="s">
        <v>96</v>
      </c>
      <c r="B483" s="46" t="s">
        <v>260</v>
      </c>
      <c r="C483" s="46" t="s">
        <v>261</v>
      </c>
      <c r="D483" s="47" t="s">
        <v>13</v>
      </c>
    </row>
    <row r="484" spans="1:4" ht="15.75" x14ac:dyDescent="0.25">
      <c r="A484" s="46" t="s">
        <v>96</v>
      </c>
      <c r="B484" s="46" t="s">
        <v>280</v>
      </c>
      <c r="C484" s="46" t="s">
        <v>281</v>
      </c>
      <c r="D484" s="47" t="s">
        <v>1114</v>
      </c>
    </row>
    <row r="485" spans="1:4" ht="15.75" x14ac:dyDescent="0.25">
      <c r="A485" s="46" t="s">
        <v>96</v>
      </c>
      <c r="B485" s="46" t="s">
        <v>284</v>
      </c>
      <c r="C485" s="46" t="s">
        <v>285</v>
      </c>
      <c r="D485" s="47" t="s">
        <v>19</v>
      </c>
    </row>
    <row r="486" spans="1:4" ht="15.75" x14ac:dyDescent="0.25">
      <c r="A486" s="46" t="s">
        <v>96</v>
      </c>
      <c r="B486" s="46" t="s">
        <v>306</v>
      </c>
      <c r="C486" s="46" t="s">
        <v>307</v>
      </c>
      <c r="D486" s="47" t="s">
        <v>1114</v>
      </c>
    </row>
    <row r="487" spans="1:4" ht="15.75" x14ac:dyDescent="0.25">
      <c r="A487" s="46" t="s">
        <v>96</v>
      </c>
      <c r="B487" s="46" t="s">
        <v>359</v>
      </c>
      <c r="C487" s="46" t="s">
        <v>360</v>
      </c>
      <c r="D487" s="47" t="s">
        <v>19</v>
      </c>
    </row>
    <row r="488" spans="1:4" ht="15.75" x14ac:dyDescent="0.25">
      <c r="A488" s="46" t="s">
        <v>96</v>
      </c>
      <c r="B488" s="46" t="s">
        <v>395</v>
      </c>
      <c r="C488" s="46" t="s">
        <v>396</v>
      </c>
      <c r="D488" s="47" t="s">
        <v>19</v>
      </c>
    </row>
    <row r="489" spans="1:4" ht="15.75" x14ac:dyDescent="0.25">
      <c r="A489" s="46" t="s">
        <v>96</v>
      </c>
      <c r="B489" s="46" t="s">
        <v>444</v>
      </c>
      <c r="C489" s="46" t="s">
        <v>445</v>
      </c>
      <c r="D489" s="47" t="s">
        <v>19</v>
      </c>
    </row>
    <row r="490" spans="1:4" ht="15.75" x14ac:dyDescent="0.25">
      <c r="A490" s="46" t="s">
        <v>96</v>
      </c>
      <c r="B490" s="46" t="s">
        <v>460</v>
      </c>
      <c r="C490" s="46" t="s">
        <v>461</v>
      </c>
      <c r="D490" s="47" t="s">
        <v>19</v>
      </c>
    </row>
    <row r="491" spans="1:4" ht="15.75" x14ac:dyDescent="0.25">
      <c r="A491" s="46" t="s">
        <v>96</v>
      </c>
      <c r="B491" s="46" t="s">
        <v>501</v>
      </c>
      <c r="C491" s="46" t="s">
        <v>502</v>
      </c>
      <c r="D491" s="47" t="s">
        <v>1114</v>
      </c>
    </row>
    <row r="492" spans="1:4" ht="15.75" x14ac:dyDescent="0.25">
      <c r="A492" s="46" t="s">
        <v>96</v>
      </c>
      <c r="B492" s="46" t="s">
        <v>585</v>
      </c>
      <c r="C492" s="46" t="s">
        <v>586</v>
      </c>
      <c r="D492" s="47" t="s">
        <v>19</v>
      </c>
    </row>
    <row r="493" spans="1:4" ht="15.75" x14ac:dyDescent="0.25">
      <c r="A493" s="46" t="s">
        <v>96</v>
      </c>
      <c r="B493" s="46" t="s">
        <v>599</v>
      </c>
      <c r="C493" s="46" t="s">
        <v>600</v>
      </c>
      <c r="D493" s="47" t="s">
        <v>19</v>
      </c>
    </row>
    <row r="494" spans="1:4" ht="15.75" x14ac:dyDescent="0.25">
      <c r="A494" s="46" t="s">
        <v>96</v>
      </c>
      <c r="B494" s="46" t="s">
        <v>615</v>
      </c>
      <c r="C494" s="46" t="s">
        <v>616</v>
      </c>
      <c r="D494" s="47" t="s">
        <v>19</v>
      </c>
    </row>
    <row r="495" spans="1:4" ht="15.75" x14ac:dyDescent="0.25">
      <c r="A495" s="46" t="s">
        <v>96</v>
      </c>
      <c r="B495" s="46" t="s">
        <v>709</v>
      </c>
      <c r="C495" s="46" t="s">
        <v>710</v>
      </c>
      <c r="D495" s="47" t="s">
        <v>19</v>
      </c>
    </row>
    <row r="496" spans="1:4" ht="15.75" x14ac:dyDescent="0.25">
      <c r="A496" s="46" t="s">
        <v>96</v>
      </c>
      <c r="B496" s="46" t="s">
        <v>715</v>
      </c>
      <c r="C496" s="46" t="s">
        <v>716</v>
      </c>
      <c r="D496" s="47" t="s">
        <v>19</v>
      </c>
    </row>
    <row r="497" spans="1:4" ht="15.75" x14ac:dyDescent="0.25">
      <c r="A497" s="46" t="s">
        <v>96</v>
      </c>
      <c r="B497" s="46" t="s">
        <v>785</v>
      </c>
      <c r="C497" s="46" t="s">
        <v>786</v>
      </c>
      <c r="D497" s="47" t="s">
        <v>19</v>
      </c>
    </row>
    <row r="498" spans="1:4" ht="15.75" x14ac:dyDescent="0.25">
      <c r="A498" s="46" t="s">
        <v>96</v>
      </c>
      <c r="B498" s="46" t="s">
        <v>891</v>
      </c>
      <c r="C498" s="46" t="s">
        <v>892</v>
      </c>
      <c r="D498" s="47" t="s">
        <v>13</v>
      </c>
    </row>
    <row r="499" spans="1:4" ht="15.75" x14ac:dyDescent="0.25">
      <c r="A499" s="46" t="s">
        <v>96</v>
      </c>
      <c r="B499" s="46" t="s">
        <v>923</v>
      </c>
      <c r="C499" s="46" t="s">
        <v>924</v>
      </c>
      <c r="D499" s="47" t="s">
        <v>1114</v>
      </c>
    </row>
    <row r="500" spans="1:4" ht="15.75" x14ac:dyDescent="0.25">
      <c r="A500" s="46" t="s">
        <v>96</v>
      </c>
      <c r="B500" s="46" t="s">
        <v>933</v>
      </c>
      <c r="C500" s="46" t="s">
        <v>934</v>
      </c>
      <c r="D500" s="47" t="s">
        <v>1114</v>
      </c>
    </row>
    <row r="501" spans="1:4" ht="15.75" x14ac:dyDescent="0.25">
      <c r="A501" s="46" t="s">
        <v>96</v>
      </c>
      <c r="B501" s="46" t="s">
        <v>35</v>
      </c>
      <c r="C501" s="46" t="s">
        <v>36</v>
      </c>
      <c r="D501" s="47" t="s">
        <v>107</v>
      </c>
    </row>
    <row r="502" spans="1:4" ht="15.75" x14ac:dyDescent="0.25">
      <c r="A502" s="46" t="s">
        <v>96</v>
      </c>
      <c r="B502" s="46" t="s">
        <v>113</v>
      </c>
      <c r="C502" s="46" t="s">
        <v>112</v>
      </c>
      <c r="D502" s="47" t="s">
        <v>19</v>
      </c>
    </row>
    <row r="503" spans="1:4" ht="15.75" x14ac:dyDescent="0.25">
      <c r="A503" s="46" t="s">
        <v>96</v>
      </c>
      <c r="B503" s="46" t="s">
        <v>1032</v>
      </c>
      <c r="C503" s="46" t="s">
        <v>1033</v>
      </c>
      <c r="D503" s="47" t="s">
        <v>19</v>
      </c>
    </row>
    <row r="504" spans="1:4" ht="15.75" x14ac:dyDescent="0.25">
      <c r="A504" s="46" t="s">
        <v>96</v>
      </c>
      <c r="B504" s="46" t="s">
        <v>1094</v>
      </c>
      <c r="C504" s="46" t="s">
        <v>1095</v>
      </c>
      <c r="D504" s="47" t="s">
        <v>19</v>
      </c>
    </row>
    <row r="505" spans="1:4" ht="15.75" x14ac:dyDescent="0.25">
      <c r="A505" s="46" t="s">
        <v>101</v>
      </c>
      <c r="B505" s="46" t="s">
        <v>145</v>
      </c>
      <c r="C505" s="46" t="s">
        <v>146</v>
      </c>
      <c r="D505" s="47" t="s">
        <v>1114</v>
      </c>
    </row>
    <row r="506" spans="1:4" ht="15.75" x14ac:dyDescent="0.25">
      <c r="A506" s="46" t="s">
        <v>101</v>
      </c>
      <c r="B506" s="46" t="s">
        <v>110</v>
      </c>
      <c r="C506" s="46" t="s">
        <v>109</v>
      </c>
      <c r="D506" s="47" t="s">
        <v>1114</v>
      </c>
    </row>
    <row r="507" spans="1:4" ht="15.75" x14ac:dyDescent="0.25">
      <c r="A507" s="46" t="s">
        <v>101</v>
      </c>
      <c r="B507" s="46" t="s">
        <v>389</v>
      </c>
      <c r="C507" s="46" t="s">
        <v>390</v>
      </c>
      <c r="D507" s="47" t="s">
        <v>1114</v>
      </c>
    </row>
    <row r="508" spans="1:4" ht="15.75" x14ac:dyDescent="0.25">
      <c r="A508" s="46" t="s">
        <v>101</v>
      </c>
      <c r="B508" s="46" t="s">
        <v>665</v>
      </c>
      <c r="C508" s="46" t="s">
        <v>666</v>
      </c>
      <c r="D508" s="47" t="s">
        <v>1114</v>
      </c>
    </row>
    <row r="509" spans="1:4" ht="15.75" x14ac:dyDescent="0.25">
      <c r="A509" s="46" t="s">
        <v>101</v>
      </c>
      <c r="B509" s="46" t="s">
        <v>74</v>
      </c>
      <c r="C509" s="46" t="s">
        <v>75</v>
      </c>
      <c r="D509" s="47" t="s">
        <v>19</v>
      </c>
    </row>
    <row r="510" spans="1:4" ht="15.75" x14ac:dyDescent="0.25">
      <c r="A510" s="46" t="s">
        <v>101</v>
      </c>
      <c r="B510" s="46" t="s">
        <v>919</v>
      </c>
      <c r="C510" s="46" t="s">
        <v>920</v>
      </c>
      <c r="D510" s="47" t="s">
        <v>1114</v>
      </c>
    </row>
    <row r="511" spans="1:4" ht="15.75" x14ac:dyDescent="0.25">
      <c r="A511" s="46" t="s">
        <v>102</v>
      </c>
      <c r="B511" s="46" t="s">
        <v>180</v>
      </c>
      <c r="C511" s="46" t="s">
        <v>181</v>
      </c>
      <c r="D511" s="47" t="s">
        <v>1114</v>
      </c>
    </row>
    <row r="512" spans="1:4" ht="15.75" x14ac:dyDescent="0.25">
      <c r="A512" s="46" t="s">
        <v>102</v>
      </c>
      <c r="B512" s="46" t="s">
        <v>220</v>
      </c>
      <c r="C512" s="46" t="s">
        <v>221</v>
      </c>
      <c r="D512" s="47" t="s">
        <v>1114</v>
      </c>
    </row>
    <row r="513" spans="1:4" ht="15.75" x14ac:dyDescent="0.25">
      <c r="A513" s="46" t="s">
        <v>102</v>
      </c>
      <c r="B513" s="46" t="s">
        <v>717</v>
      </c>
      <c r="C513" s="46" t="s">
        <v>718</v>
      </c>
      <c r="D513" s="47" t="s">
        <v>1114</v>
      </c>
    </row>
    <row r="514" spans="1:4" ht="15.75" x14ac:dyDescent="0.25">
      <c r="A514" s="46" t="s">
        <v>102</v>
      </c>
      <c r="B514" s="46" t="s">
        <v>763</v>
      </c>
      <c r="C514" s="46" t="s">
        <v>764</v>
      </c>
      <c r="D514" s="47" t="s">
        <v>1114</v>
      </c>
    </row>
    <row r="515" spans="1:4" ht="15.75" x14ac:dyDescent="0.25">
      <c r="A515" s="46" t="s">
        <v>102</v>
      </c>
      <c r="B515" s="46" t="s">
        <v>857</v>
      </c>
      <c r="C515" s="46" t="s">
        <v>858</v>
      </c>
      <c r="D515" s="47" t="s">
        <v>107</v>
      </c>
    </row>
    <row r="516" spans="1:4" ht="15.75" x14ac:dyDescent="0.25">
      <c r="A516" s="46" t="s">
        <v>102</v>
      </c>
      <c r="B516" s="46" t="s">
        <v>863</v>
      </c>
      <c r="C516" s="46" t="s">
        <v>864</v>
      </c>
      <c r="D516" s="47" t="s">
        <v>19</v>
      </c>
    </row>
    <row r="517" spans="1:4" ht="15.75" x14ac:dyDescent="0.25">
      <c r="A517" s="46" t="s">
        <v>108</v>
      </c>
      <c r="B517" s="46" t="s">
        <v>342</v>
      </c>
      <c r="C517" s="46" t="s">
        <v>88</v>
      </c>
      <c r="D517" s="47" t="s">
        <v>19</v>
      </c>
    </row>
    <row r="518" spans="1:4" ht="15.75" x14ac:dyDescent="0.25">
      <c r="A518" s="46" t="s">
        <v>108</v>
      </c>
      <c r="B518" s="46" t="s">
        <v>436</v>
      </c>
      <c r="C518" s="46" t="s">
        <v>437</v>
      </c>
      <c r="D518" s="47" t="s">
        <v>1114</v>
      </c>
    </row>
    <row r="519" spans="1:4" ht="15.75" x14ac:dyDescent="0.25">
      <c r="A519" s="46" t="s">
        <v>108</v>
      </c>
      <c r="B519" s="46" t="s">
        <v>30</v>
      </c>
      <c r="C519" s="46" t="s">
        <v>31</v>
      </c>
      <c r="D519" s="47" t="s">
        <v>1114</v>
      </c>
    </row>
    <row r="520" spans="1:4" ht="15.75" x14ac:dyDescent="0.25">
      <c r="A520" s="46" t="s">
        <v>108</v>
      </c>
      <c r="B520" s="46" t="s">
        <v>875</v>
      </c>
      <c r="C520" s="46" t="s">
        <v>876</v>
      </c>
      <c r="D520" s="47" t="s">
        <v>19</v>
      </c>
    </row>
    <row r="521" spans="1:4" ht="15.75" x14ac:dyDescent="0.25">
      <c r="A521" s="46" t="s">
        <v>108</v>
      </c>
      <c r="B521" s="46" t="s">
        <v>1042</v>
      </c>
      <c r="C521" s="46" t="s">
        <v>1043</v>
      </c>
      <c r="D521" s="47" t="s">
        <v>19</v>
      </c>
    </row>
    <row r="522" spans="1:4" ht="15.75" x14ac:dyDescent="0.25">
      <c r="A522" s="46" t="s">
        <v>103</v>
      </c>
      <c r="B522" s="46" t="s">
        <v>675</v>
      </c>
      <c r="C522" s="46" t="s">
        <v>676</v>
      </c>
      <c r="D522" s="47" t="s">
        <v>19</v>
      </c>
    </row>
    <row r="523" spans="1:4" ht="15.75" x14ac:dyDescent="0.25">
      <c r="A523" s="46" t="s">
        <v>103</v>
      </c>
      <c r="B523" s="46" t="s">
        <v>74</v>
      </c>
      <c r="C523" s="46" t="s">
        <v>75</v>
      </c>
      <c r="D523" s="47" t="s">
        <v>19</v>
      </c>
    </row>
    <row r="524" spans="1:4" ht="15.75" x14ac:dyDescent="0.25">
      <c r="A524" s="46" t="s">
        <v>103</v>
      </c>
      <c r="B524" s="46" t="s">
        <v>821</v>
      </c>
      <c r="C524" s="46" t="s">
        <v>822</v>
      </c>
      <c r="D524" s="47" t="s">
        <v>19</v>
      </c>
    </row>
    <row r="525" spans="1:4" ht="15.75" x14ac:dyDescent="0.25">
      <c r="A525" s="46" t="s">
        <v>103</v>
      </c>
      <c r="B525" s="46" t="s">
        <v>855</v>
      </c>
      <c r="C525" s="46" t="s">
        <v>856</v>
      </c>
      <c r="D525" s="47" t="s">
        <v>19</v>
      </c>
    </row>
    <row r="526" spans="1:4" ht="15.75" x14ac:dyDescent="0.25">
      <c r="A526" s="46" t="s">
        <v>103</v>
      </c>
      <c r="B526" s="46" t="s">
        <v>937</v>
      </c>
      <c r="C526" s="46" t="s">
        <v>938</v>
      </c>
      <c r="D526" s="47" t="s">
        <v>19</v>
      </c>
    </row>
    <row r="527" spans="1:4" ht="15.75" x14ac:dyDescent="0.25">
      <c r="A527" s="46" t="s">
        <v>103</v>
      </c>
      <c r="B527" s="46" t="s">
        <v>981</v>
      </c>
      <c r="C527" s="46" t="s">
        <v>982</v>
      </c>
      <c r="D527" s="47" t="s">
        <v>19</v>
      </c>
    </row>
    <row r="528" spans="1:4" ht="15.75" x14ac:dyDescent="0.25">
      <c r="A528" s="46" t="s">
        <v>103</v>
      </c>
      <c r="B528" s="46" t="s">
        <v>1060</v>
      </c>
      <c r="C528" s="46" t="s">
        <v>1061</v>
      </c>
      <c r="D528" s="47" t="s">
        <v>19</v>
      </c>
    </row>
    <row r="529" spans="1:4" ht="15.75" x14ac:dyDescent="0.25">
      <c r="A529" s="46" t="s">
        <v>103</v>
      </c>
      <c r="B529" s="46" t="s">
        <v>1062</v>
      </c>
      <c r="C529" s="46" t="s">
        <v>1063</v>
      </c>
      <c r="D529" s="47" t="s">
        <v>19</v>
      </c>
    </row>
    <row r="530" spans="1:4" ht="15.75" x14ac:dyDescent="0.25">
      <c r="A530" s="46" t="s">
        <v>103</v>
      </c>
      <c r="B530" s="46" t="s">
        <v>1080</v>
      </c>
      <c r="C530" s="46" t="s">
        <v>1081</v>
      </c>
      <c r="D530" s="47" t="s">
        <v>1114</v>
      </c>
    </row>
    <row r="531" spans="1:4" ht="15.75" x14ac:dyDescent="0.25">
      <c r="A531" s="46" t="s">
        <v>103</v>
      </c>
      <c r="B531" s="46" t="s">
        <v>51</v>
      </c>
      <c r="C531" s="46" t="s">
        <v>52</v>
      </c>
      <c r="D531" s="47" t="s">
        <v>19</v>
      </c>
    </row>
    <row r="532" spans="1:4" ht="15.75" x14ac:dyDescent="0.25">
      <c r="A532" s="46" t="s">
        <v>104</v>
      </c>
      <c r="B532" s="46" t="s">
        <v>153</v>
      </c>
      <c r="C532" s="46" t="s">
        <v>154</v>
      </c>
      <c r="D532" s="47" t="s">
        <v>1114</v>
      </c>
    </row>
    <row r="533" spans="1:4" ht="15.75" x14ac:dyDescent="0.25">
      <c r="A533" s="46" t="s">
        <v>104</v>
      </c>
      <c r="B533" s="46" t="s">
        <v>184</v>
      </c>
      <c r="C533" s="46" t="s">
        <v>185</v>
      </c>
      <c r="D533" s="47" t="s">
        <v>1114</v>
      </c>
    </row>
    <row r="534" spans="1:4" ht="15.75" x14ac:dyDescent="0.25">
      <c r="A534" s="46" t="s">
        <v>104</v>
      </c>
      <c r="B534" s="46" t="s">
        <v>194</v>
      </c>
      <c r="C534" s="46" t="s">
        <v>195</v>
      </c>
      <c r="D534" s="47" t="s">
        <v>1114</v>
      </c>
    </row>
    <row r="535" spans="1:4" ht="15.75" x14ac:dyDescent="0.25">
      <c r="A535" s="46" t="s">
        <v>104</v>
      </c>
      <c r="B535" s="46" t="s">
        <v>214</v>
      </c>
      <c r="C535" s="46" t="s">
        <v>215</v>
      </c>
      <c r="D535" s="47" t="s">
        <v>1114</v>
      </c>
    </row>
    <row r="536" spans="1:4" ht="15.75" x14ac:dyDescent="0.25">
      <c r="A536" s="46" t="s">
        <v>104</v>
      </c>
      <c r="B536" s="46" t="s">
        <v>240</v>
      </c>
      <c r="C536" s="46" t="s">
        <v>241</v>
      </c>
      <c r="D536" s="47" t="s">
        <v>19</v>
      </c>
    </row>
    <row r="537" spans="1:4" ht="15.75" x14ac:dyDescent="0.25">
      <c r="A537" s="46" t="s">
        <v>104</v>
      </c>
      <c r="B537" s="46" t="s">
        <v>242</v>
      </c>
      <c r="C537" s="46" t="s">
        <v>243</v>
      </c>
      <c r="D537" s="47" t="s">
        <v>1114</v>
      </c>
    </row>
    <row r="538" spans="1:4" ht="15.75" x14ac:dyDescent="0.25">
      <c r="A538" s="46" t="s">
        <v>104</v>
      </c>
      <c r="B538" s="46" t="s">
        <v>246</v>
      </c>
      <c r="C538" s="46" t="s">
        <v>247</v>
      </c>
      <c r="D538" s="47" t="s">
        <v>1114</v>
      </c>
    </row>
    <row r="539" spans="1:4" ht="15.75" x14ac:dyDescent="0.25">
      <c r="A539" s="46" t="s">
        <v>104</v>
      </c>
      <c r="B539" s="46" t="s">
        <v>340</v>
      </c>
      <c r="C539" s="46" t="s">
        <v>341</v>
      </c>
      <c r="D539" s="47" t="s">
        <v>19</v>
      </c>
    </row>
    <row r="540" spans="1:4" ht="15.75" x14ac:dyDescent="0.25">
      <c r="A540" s="46" t="s">
        <v>104</v>
      </c>
      <c r="B540" s="46" t="s">
        <v>39</v>
      </c>
      <c r="C540" s="46" t="s">
        <v>40</v>
      </c>
      <c r="D540" s="47" t="s">
        <v>1114</v>
      </c>
    </row>
    <row r="541" spans="1:4" ht="15.75" x14ac:dyDescent="0.25">
      <c r="A541" s="46" t="s">
        <v>104</v>
      </c>
      <c r="B541" s="46" t="s">
        <v>583</v>
      </c>
      <c r="C541" s="46" t="s">
        <v>584</v>
      </c>
      <c r="D541" s="47" t="s">
        <v>19</v>
      </c>
    </row>
    <row r="542" spans="1:4" ht="15.75" x14ac:dyDescent="0.25">
      <c r="A542" s="46" t="s">
        <v>104</v>
      </c>
      <c r="B542" s="46" t="s">
        <v>587</v>
      </c>
      <c r="C542" s="46" t="s">
        <v>588</v>
      </c>
      <c r="D542" s="47" t="s">
        <v>19</v>
      </c>
    </row>
    <row r="543" spans="1:4" ht="15.75" x14ac:dyDescent="0.25">
      <c r="A543" s="46" t="s">
        <v>104</v>
      </c>
      <c r="B543" s="46" t="s">
        <v>613</v>
      </c>
      <c r="C543" s="46" t="s">
        <v>614</v>
      </c>
      <c r="D543" s="47" t="s">
        <v>19</v>
      </c>
    </row>
    <row r="544" spans="1:4" ht="15.75" x14ac:dyDescent="0.25">
      <c r="A544" s="46" t="s">
        <v>104</v>
      </c>
      <c r="B544" s="46" t="s">
        <v>671</v>
      </c>
      <c r="C544" s="46" t="s">
        <v>672</v>
      </c>
      <c r="D544" s="47" t="s">
        <v>19</v>
      </c>
    </row>
    <row r="545" spans="1:4" ht="15.75" x14ac:dyDescent="0.25">
      <c r="A545" s="46" t="s">
        <v>104</v>
      </c>
      <c r="B545" s="46" t="s">
        <v>685</v>
      </c>
      <c r="C545" s="46" t="s">
        <v>686</v>
      </c>
      <c r="D545" s="47" t="s">
        <v>19</v>
      </c>
    </row>
    <row r="546" spans="1:4" ht="15.75" x14ac:dyDescent="0.25">
      <c r="A546" s="46" t="s">
        <v>104</v>
      </c>
      <c r="B546" s="46" t="s">
        <v>695</v>
      </c>
      <c r="C546" s="46" t="s">
        <v>696</v>
      </c>
      <c r="D546" s="47" t="s">
        <v>13</v>
      </c>
    </row>
    <row r="547" spans="1:4" ht="15.75" x14ac:dyDescent="0.25">
      <c r="A547" s="46" t="s">
        <v>104</v>
      </c>
      <c r="B547" s="46" t="s">
        <v>789</v>
      </c>
      <c r="C547" s="46" t="s">
        <v>790</v>
      </c>
      <c r="D547" s="47" t="s">
        <v>1114</v>
      </c>
    </row>
    <row r="548" spans="1:4" ht="15.75" x14ac:dyDescent="0.25">
      <c r="A548" s="46" t="s">
        <v>104</v>
      </c>
      <c r="B548" s="46" t="s">
        <v>805</v>
      </c>
      <c r="C548" s="46" t="s">
        <v>806</v>
      </c>
      <c r="D548" s="47" t="s">
        <v>13</v>
      </c>
    </row>
    <row r="549" spans="1:4" ht="15.75" x14ac:dyDescent="0.25">
      <c r="A549" s="46" t="s">
        <v>104</v>
      </c>
      <c r="B549" s="46" t="s">
        <v>67</v>
      </c>
      <c r="C549" s="46" t="s">
        <v>68</v>
      </c>
      <c r="D549" s="47" t="s">
        <v>1114</v>
      </c>
    </row>
    <row r="550" spans="1:4" ht="15.75" x14ac:dyDescent="0.25">
      <c r="A550" s="46" t="s">
        <v>104</v>
      </c>
      <c r="B550" s="46" t="s">
        <v>867</v>
      </c>
      <c r="C550" s="46" t="s">
        <v>868</v>
      </c>
      <c r="D550" s="47" t="s">
        <v>1114</v>
      </c>
    </row>
    <row r="551" spans="1:4" ht="15.75" x14ac:dyDescent="0.25">
      <c r="A551" s="46" t="s">
        <v>104</v>
      </c>
      <c r="B551" s="46" t="s">
        <v>897</v>
      </c>
      <c r="C551" s="46" t="s">
        <v>898</v>
      </c>
      <c r="D551" s="47" t="s">
        <v>19</v>
      </c>
    </row>
    <row r="552" spans="1:4" ht="15.75" x14ac:dyDescent="0.25">
      <c r="A552" s="46" t="s">
        <v>104</v>
      </c>
      <c r="B552" s="46" t="s">
        <v>905</v>
      </c>
      <c r="C552" s="46" t="s">
        <v>906</v>
      </c>
      <c r="D552" s="47" t="s">
        <v>13</v>
      </c>
    </row>
    <row r="553" spans="1:4" ht="15.75" x14ac:dyDescent="0.25">
      <c r="A553" s="46" t="s">
        <v>104</v>
      </c>
      <c r="B553" s="46" t="s">
        <v>989</v>
      </c>
      <c r="C553" s="46" t="s">
        <v>990</v>
      </c>
      <c r="D553" s="47" t="s">
        <v>107</v>
      </c>
    </row>
    <row r="554" spans="1:4" ht="15.75" x14ac:dyDescent="0.25">
      <c r="A554" s="46" t="s">
        <v>104</v>
      </c>
      <c r="B554" s="46" t="s">
        <v>1044</v>
      </c>
      <c r="C554" s="46" t="s">
        <v>1045</v>
      </c>
      <c r="D554" s="47" t="s">
        <v>107</v>
      </c>
    </row>
    <row r="555" spans="1:4" ht="15.75" x14ac:dyDescent="0.25">
      <c r="A555" s="46" t="s">
        <v>104</v>
      </c>
      <c r="B555" s="46" t="s">
        <v>126</v>
      </c>
      <c r="C555" s="46" t="s">
        <v>125</v>
      </c>
      <c r="D555" s="47" t="s">
        <v>19</v>
      </c>
    </row>
    <row r="556" spans="1:4" ht="15.75" x14ac:dyDescent="0.25">
      <c r="A556" s="46" t="s">
        <v>104</v>
      </c>
      <c r="B556" s="46" t="s">
        <v>1090</v>
      </c>
      <c r="C556" s="46" t="s">
        <v>1091</v>
      </c>
      <c r="D556" s="47" t="s">
        <v>19</v>
      </c>
    </row>
    <row r="557" spans="1:4" ht="15.75" x14ac:dyDescent="0.25">
      <c r="A557" s="46" t="s">
        <v>105</v>
      </c>
      <c r="B557" s="46" t="s">
        <v>517</v>
      </c>
      <c r="C557" s="46" t="s">
        <v>518</v>
      </c>
      <c r="D557" s="47" t="s">
        <v>1114</v>
      </c>
    </row>
    <row r="558" spans="1:4" ht="15.75" x14ac:dyDescent="0.25">
      <c r="A558" s="46" t="s">
        <v>105</v>
      </c>
      <c r="B558" s="46" t="s">
        <v>895</v>
      </c>
      <c r="C558" s="46" t="s">
        <v>896</v>
      </c>
      <c r="D558" s="47" t="s">
        <v>1114</v>
      </c>
    </row>
    <row r="559" spans="1:4" ht="15.75" x14ac:dyDescent="0.25">
      <c r="A559" s="46" t="s">
        <v>106</v>
      </c>
      <c r="B559" s="46" t="s">
        <v>145</v>
      </c>
      <c r="C559" s="46" t="s">
        <v>146</v>
      </c>
      <c r="D559" s="47" t="s">
        <v>1114</v>
      </c>
    </row>
    <row r="560" spans="1:4" ht="15.75" x14ac:dyDescent="0.25">
      <c r="A560" s="46" t="s">
        <v>106</v>
      </c>
      <c r="B560" s="46" t="s">
        <v>529</v>
      </c>
      <c r="C560" s="46" t="s">
        <v>530</v>
      </c>
      <c r="D560" s="47" t="s">
        <v>107</v>
      </c>
    </row>
    <row r="561" spans="1:4" ht="15.75" x14ac:dyDescent="0.25">
      <c r="A561" s="46" t="s">
        <v>106</v>
      </c>
      <c r="B561" s="46" t="s">
        <v>78</v>
      </c>
      <c r="C561" s="46" t="s">
        <v>79</v>
      </c>
      <c r="D561" s="47" t="s">
        <v>1114</v>
      </c>
    </row>
    <row r="562" spans="1:4" ht="15.75" x14ac:dyDescent="0.25">
      <c r="A562" s="46" t="s">
        <v>106</v>
      </c>
      <c r="B562" s="46" t="s">
        <v>991</v>
      </c>
      <c r="C562" s="46" t="s">
        <v>992</v>
      </c>
      <c r="D562" s="47" t="s">
        <v>13</v>
      </c>
    </row>
    <row r="563" spans="1:4" s="26" customFormat="1" ht="15.75" x14ac:dyDescent="0.25">
      <c r="A563" s="50" t="s">
        <v>1104</v>
      </c>
      <c r="B563" s="51" t="s">
        <v>1105</v>
      </c>
      <c r="C563" s="51" t="s">
        <v>1106</v>
      </c>
      <c r="D563" s="47" t="s">
        <v>1114</v>
      </c>
    </row>
  </sheetData>
  <autoFilter ref="A5:D563"/>
  <pageMargins left="0.7" right="0.7" top="0.75" bottom="0.75" header="0.3" footer="0.3"/>
  <pageSetup scale="33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1"/>
  <sheetViews>
    <sheetView showGridLines="0"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8" sqref="A8"/>
    </sheetView>
  </sheetViews>
  <sheetFormatPr defaultColWidth="21.5703125" defaultRowHeight="12.75" outlineLevelCol="1" x14ac:dyDescent="0.2"/>
  <cols>
    <col min="1" max="1" width="11.140625" style="1" bestFit="1" customWidth="1"/>
    <col min="2" max="2" width="13.28515625" style="1" customWidth="1"/>
    <col min="3" max="3" width="51.28515625" style="1" customWidth="1"/>
    <col min="4" max="4" width="22.42578125" style="1" bestFit="1" customWidth="1"/>
    <col min="5" max="8" width="15.7109375" style="1" customWidth="1"/>
    <col min="9" max="9" width="2.42578125" customWidth="1"/>
    <col min="10" max="10" width="15.7109375" style="1" customWidth="1" outlineLevel="1"/>
    <col min="11" max="11" width="2.85546875" style="1" customWidth="1"/>
    <col min="12" max="12" width="15.7109375" style="1" customWidth="1" outlineLevel="1"/>
    <col min="13" max="13" width="2.85546875" style="1" customWidth="1"/>
    <col min="14" max="20" width="15.7109375" style="1" customWidth="1" outlineLevel="1"/>
    <col min="21" max="21" width="6.5703125" style="1" bestFit="1" customWidth="1"/>
    <col min="22" max="33" width="15.7109375" style="1" customWidth="1" outlineLevel="1"/>
    <col min="34" max="34" width="6" style="1" bestFit="1" customWidth="1"/>
    <col min="35" max="16384" width="21.5703125" style="1"/>
  </cols>
  <sheetData>
    <row r="1" spans="1:34" x14ac:dyDescent="0.2">
      <c r="A1" s="2"/>
      <c r="B1" s="2"/>
      <c r="C1" s="43" t="s">
        <v>1113</v>
      </c>
      <c r="D1" s="3"/>
      <c r="I1" s="1"/>
    </row>
    <row r="2" spans="1:34" x14ac:dyDescent="0.2">
      <c r="A2" s="4"/>
      <c r="B2" s="2"/>
      <c r="C2" s="43" t="s">
        <v>1109</v>
      </c>
      <c r="D2" s="3"/>
      <c r="I2" s="1"/>
    </row>
    <row r="3" spans="1:34" x14ac:dyDescent="0.2">
      <c r="A3" s="4"/>
      <c r="B3" s="2"/>
      <c r="C3" s="44">
        <v>43621</v>
      </c>
      <c r="D3" s="3"/>
      <c r="I3" s="1"/>
    </row>
    <row r="4" spans="1:34" ht="42.75" customHeight="1" x14ac:dyDescent="0.25">
      <c r="A4" s="5"/>
      <c r="B4" s="5"/>
      <c r="C4" s="5"/>
      <c r="D4" s="6"/>
      <c r="E4" s="5"/>
      <c r="F4" s="5"/>
      <c r="G4" s="5"/>
      <c r="H4" s="5"/>
      <c r="I4" s="7"/>
      <c r="J4" s="8" t="s">
        <v>1112</v>
      </c>
      <c r="K4" s="9"/>
      <c r="L4" s="10" t="s">
        <v>0</v>
      </c>
      <c r="M4" s="9"/>
      <c r="N4" s="11" t="s">
        <v>1</v>
      </c>
      <c r="O4" s="11" t="s">
        <v>2</v>
      </c>
      <c r="P4" s="11" t="s">
        <v>3</v>
      </c>
      <c r="Q4" s="12" t="s">
        <v>4</v>
      </c>
      <c r="R4" s="12" t="s">
        <v>4</v>
      </c>
      <c r="S4" s="12" t="s">
        <v>4</v>
      </c>
      <c r="T4" s="12" t="s">
        <v>4</v>
      </c>
      <c r="U4" s="9"/>
      <c r="V4" s="13" t="s">
        <v>5</v>
      </c>
      <c r="W4" s="13" t="s">
        <v>2</v>
      </c>
      <c r="X4" s="13" t="s">
        <v>6</v>
      </c>
      <c r="Y4" s="14" t="s">
        <v>0</v>
      </c>
      <c r="Z4" s="14" t="s">
        <v>0</v>
      </c>
      <c r="AA4" s="14" t="s">
        <v>0</v>
      </c>
      <c r="AB4" s="14" t="s">
        <v>0</v>
      </c>
      <c r="AC4" s="14" t="s">
        <v>0</v>
      </c>
      <c r="AD4" s="14" t="s">
        <v>0</v>
      </c>
      <c r="AE4" s="14" t="s">
        <v>0</v>
      </c>
      <c r="AF4" s="14" t="s">
        <v>0</v>
      </c>
      <c r="AG4" s="14" t="s">
        <v>0</v>
      </c>
      <c r="AH4" s="15"/>
    </row>
    <row r="5" spans="1:34" ht="72" x14ac:dyDescent="0.25">
      <c r="A5" s="16" t="s">
        <v>7</v>
      </c>
      <c r="B5" s="16" t="s">
        <v>8</v>
      </c>
      <c r="C5" s="16" t="s">
        <v>9</v>
      </c>
      <c r="D5" s="16" t="s">
        <v>1110</v>
      </c>
      <c r="E5" s="16" t="s">
        <v>1107</v>
      </c>
      <c r="F5" s="16" t="s">
        <v>1108</v>
      </c>
      <c r="G5" s="16" t="s">
        <v>1111</v>
      </c>
      <c r="H5" s="16" t="s">
        <v>10</v>
      </c>
      <c r="I5" s="17"/>
      <c r="J5" s="18" t="s">
        <v>11</v>
      </c>
      <c r="K5" s="19"/>
      <c r="L5" s="20" t="s">
        <v>12</v>
      </c>
      <c r="M5" s="19"/>
      <c r="N5" s="12" t="s">
        <v>13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18</v>
      </c>
      <c r="U5" s="19"/>
      <c r="V5" s="21" t="s">
        <v>19</v>
      </c>
      <c r="W5" s="21" t="s">
        <v>19</v>
      </c>
      <c r="X5" s="21" t="s">
        <v>14</v>
      </c>
      <c r="Y5" s="21" t="s">
        <v>20</v>
      </c>
      <c r="Z5" s="21" t="s">
        <v>21</v>
      </c>
      <c r="AA5" s="21" t="s">
        <v>22</v>
      </c>
      <c r="AB5" s="21" t="s">
        <v>23</v>
      </c>
      <c r="AC5" s="21" t="s">
        <v>24</v>
      </c>
      <c r="AD5" s="21" t="s">
        <v>25</v>
      </c>
      <c r="AE5" s="21" t="s">
        <v>26</v>
      </c>
      <c r="AF5" s="21" t="s">
        <v>27</v>
      </c>
      <c r="AG5" s="21" t="s">
        <v>28</v>
      </c>
      <c r="AH5" s="15"/>
    </row>
    <row r="6" spans="1:34" s="26" customFormat="1" ht="12.75" customHeight="1" x14ac:dyDescent="0.2">
      <c r="A6" s="36" t="s">
        <v>29</v>
      </c>
      <c r="B6" s="36" t="s">
        <v>320</v>
      </c>
      <c r="C6" s="36" t="s">
        <v>321</v>
      </c>
      <c r="D6" s="22" t="str">
        <f>IF(F6&gt;E6,"A-CAM II &gt; HC Legacy",IF(H6&lt;=10%,"Tier 1",IF(AND(H6&gt;10%,H6&lt;=25%),"Tier 2","Tier 3")))</f>
        <v>A-CAM II &gt; HC Legacy</v>
      </c>
      <c r="E6" s="23">
        <v>183840</v>
      </c>
      <c r="F6" s="23">
        <v>624483.92000000004</v>
      </c>
      <c r="G6" s="24">
        <f t="shared" ref="G6:G68" si="0">F6-E6</f>
        <v>440643.92000000004</v>
      </c>
      <c r="H6" s="25">
        <f t="shared" ref="H6:H68" si="1">IF(E6=0,1,ABS(G6/E6))</f>
        <v>2.3968881636205399</v>
      </c>
      <c r="J6" s="27">
        <f t="shared" ref="J6:J68" si="2">IF(AND(F6&gt;E6),F6,"")</f>
        <v>624483.92000000004</v>
      </c>
      <c r="K6" s="28"/>
      <c r="L6" s="27" t="str">
        <f t="shared" ref="L6:L68" si="3">IF(AND(F6&lt;E6,H6&lt;=10%),F6+(G6*0.5*-1),"")</f>
        <v/>
      </c>
      <c r="M6" s="28"/>
      <c r="N6" s="27" t="str">
        <f t="shared" ref="N6" si="4">IF(D6="Tier 2",0.2*G6*-1,"")</f>
        <v/>
      </c>
      <c r="O6" s="27" t="str">
        <f t="shared" ref="O6" si="5">IF(D6="Tier 2",0.05*E6,"")</f>
        <v/>
      </c>
      <c r="P6" s="29" t="str">
        <f t="shared" ref="P6" si="6">IF(D6="Tier 2",IF(N6&gt;O6,"Yes","No"),"")</f>
        <v/>
      </c>
      <c r="Q6" s="27" t="str">
        <f t="shared" ref="Q6" si="7">IF(AND(F6&lt;E6,H6&gt;10%,H6&lt;=25%),IF(G6*0.2*-1&gt;E6*0.05,F6+-1*G6*0.8,0)+IF(G6*0.2*-1&lt;=E6*0.05,MAX(F6,E6*0.95),0),"")</f>
        <v/>
      </c>
      <c r="R6" s="27" t="str">
        <f t="shared" ref="R6" si="8">IF(AND(F6&lt;E6,H6&gt;10%,H6&lt;=25%),IF(G6*0.2*-1&gt;E6*0.05,F6+-1*G6*0.6,0)+IF(G6*0.2*-1&lt;=E6*0.05,MAX(F6,E6*0.9),0),"")</f>
        <v/>
      </c>
      <c r="S6" s="27" t="str">
        <f t="shared" ref="S6" si="9">IF(AND(F6&lt;E6,H6&gt;10%,H6&lt;=25%),IF(G6*0.2*-1&gt;E6*0.05,F6+-1*G6*0.4,0)+IF(G6*0.2*-1&lt;=E6*0.05,MAX(F6,E6*0.85),0),"")</f>
        <v/>
      </c>
      <c r="T6" s="27" t="str">
        <f t="shared" ref="T6" si="10">IF(AND(F6&lt;E6,H6&gt;10%,H6&lt;=25%),IF(G6*0.2*-1&gt;E6*0.05,F6+-1*G6*0.2,0)+IF(G6*0.2*-1&lt;=E6*0.05,MAX(F6,E6*0.8),0),"")</f>
        <v/>
      </c>
      <c r="U6" s="28"/>
      <c r="V6" s="27" t="str">
        <f t="shared" ref="V6" si="11">IF(D6="Tier 3",0.1*G6*-1,"")</f>
        <v/>
      </c>
      <c r="W6" s="27" t="str">
        <f t="shared" ref="W6" si="12">IF(D6="Tier 3",0.05*E6,"")</f>
        <v/>
      </c>
      <c r="X6" s="29" t="str">
        <f t="shared" ref="X6" si="13">IF(D6="Tier 3",IF(V6&gt;W6,"Yes","No"),"")</f>
        <v/>
      </c>
      <c r="Y6" s="27" t="str">
        <f t="shared" ref="Y6" si="14">IF(AND(F6&lt;E6,H6&gt;25%),IF(G6*0.1*-1&gt;E6*0.05,F6+-1*G6*0.9,0)+IF(G6*0.1*-1&lt;=E6*0.05,MAX(F6,E6*0.95),0),"")</f>
        <v/>
      </c>
      <c r="Z6" s="27" t="str">
        <f t="shared" ref="Z6" si="15">IF(AND(F6&lt;E6,H6&gt;25%),IF(G6*0.1*-1&gt;E6*0.05,F6+-1*G6*0.8,0)+IF(G6*0.1*-1&lt;=E6*0.05,MAX(F6,E6*0.9),0),"")</f>
        <v/>
      </c>
      <c r="AA6" s="27" t="str">
        <f t="shared" ref="AA6" si="16">IF(AND(F6&lt;E6,H6&gt;25%),IF(G6*0.1*-1&gt;E6*0.05,F6+-1*G6*0.7,0)+IF(G6*0.1*-1&lt;=E6*0.05,MAX(F6,E6*0.85),0),"")</f>
        <v/>
      </c>
      <c r="AB6" s="27" t="str">
        <f t="shared" ref="AB6" si="17">IF(AND(F6&lt;E6,H6&gt;25%),IF(G6*0.1*-1&gt;E6*0.05,F6+-1*G6*0.6,0)+IF(G6*0.1*-1&lt;=E6*0.05,MAX(F6,E6*0.8),0),"")</f>
        <v/>
      </c>
      <c r="AC6" s="27" t="str">
        <f t="shared" ref="AC6" si="18">IF(AND(F6&lt;E6,H6&gt;25%),IF(G6*0.1*-1&gt;E6*0.05,F6+-1*G6*0.5,0)+IF(G6*0.1*-1&lt;=E6*0.05,MAX(F6,E6*0.75),0),"")</f>
        <v/>
      </c>
      <c r="AD6" s="27" t="str">
        <f t="shared" ref="AD6" si="19">IF(AND(F6&lt;E6,H6&gt;25%),IF(G6*0.1*-1&gt;E6*0.05,F6+-1*G6*0.4,0)+IF(G6*0.1*-1&lt;=E6*0.05,MAX(F6,E6*0.7),0),"")</f>
        <v/>
      </c>
      <c r="AE6" s="27" t="str">
        <f t="shared" ref="AE6" si="20">IF(AND(F6&lt;E6,H6&gt;25%),IF(G6*0.1*-1&gt;E6*0.05,F6+-1*G6*0.3,0)+IF(G6*0.1*-1&lt;=E6*0.05,MAX(F6,E6*0.65),0),"")</f>
        <v/>
      </c>
      <c r="AF6" s="27" t="str">
        <f t="shared" ref="AF6" si="21">IF(AND(F6&lt;E6,H6&gt;25%),IF(G6*0.1*-1&gt;E6*0.05,F6+-1*G6*0.2,0)+IF(G6*0.1*-1&lt;=E6*0.05,MAX(F6,E6*0.6),0),"")</f>
        <v/>
      </c>
      <c r="AG6" s="27" t="str">
        <f t="shared" ref="AG6" si="22">IF(AND(F6&lt;E6,H6&gt;25%),IF(G6*0.1*-1&gt;E6*0.05,F6+-1*G6*0.1,0)+IF(G6*0.1*-1&lt;=E6*0.05,MAX(F6,E6*0.55),0),"")</f>
        <v/>
      </c>
    </row>
    <row r="7" spans="1:34" s="26" customFormat="1" ht="12.75" customHeight="1" x14ac:dyDescent="0.2">
      <c r="A7" s="36" t="s">
        <v>29</v>
      </c>
      <c r="B7" s="36" t="s">
        <v>423</v>
      </c>
      <c r="C7" s="36" t="s">
        <v>424</v>
      </c>
      <c r="D7" s="22" t="str">
        <f t="shared" ref="D7:D69" si="23">IF(F7&gt;E7,"A-CAM II &gt; HC Legacy",IF(H7&lt;=10%,"Tier 1",IF(AND(H7&gt;10%,H7&lt;=25%),"Tier 2","Tier 3")))</f>
        <v>Tier 3</v>
      </c>
      <c r="E7" s="23">
        <v>6194238</v>
      </c>
      <c r="F7" s="23">
        <v>1977624.95</v>
      </c>
      <c r="G7" s="24">
        <f t="shared" si="0"/>
        <v>-4216613.05</v>
      </c>
      <c r="H7" s="25">
        <f t="shared" si="1"/>
        <v>0.68073152016438498</v>
      </c>
      <c r="J7" s="27" t="str">
        <f t="shared" si="2"/>
        <v/>
      </c>
      <c r="K7" s="28"/>
      <c r="L7" s="27" t="str">
        <f t="shared" si="3"/>
        <v/>
      </c>
      <c r="M7" s="28"/>
      <c r="N7" s="27" t="str">
        <f t="shared" ref="N7:N69" si="24">IF(D7="Tier 2",0.2*G7*-1,"")</f>
        <v/>
      </c>
      <c r="O7" s="27" t="str">
        <f t="shared" ref="O7:O69" si="25">IF(D7="Tier 2",0.05*E7,"")</f>
        <v/>
      </c>
      <c r="P7" s="29" t="str">
        <f t="shared" ref="P7:P69" si="26">IF(D7="Tier 2",IF(N7&gt;O7,"Yes","No"),"")</f>
        <v/>
      </c>
      <c r="Q7" s="27" t="str">
        <f t="shared" ref="Q7:Q69" si="27">IF(AND(F7&lt;E7,H7&gt;10%,H7&lt;=25%),IF(G7*0.2*-1&gt;E7*0.05,F7+-1*G7*0.8,0)+IF(G7*0.2*-1&lt;=E7*0.05,MAX(F7,E7*0.95),0),"")</f>
        <v/>
      </c>
      <c r="R7" s="27" t="str">
        <f t="shared" ref="R7:R69" si="28">IF(AND(F7&lt;E7,H7&gt;10%,H7&lt;=25%),IF(G7*0.2*-1&gt;E7*0.05,F7+-1*G7*0.6,0)+IF(G7*0.2*-1&lt;=E7*0.05,MAX(F7,E7*0.9),0),"")</f>
        <v/>
      </c>
      <c r="S7" s="27" t="str">
        <f t="shared" ref="S7:S69" si="29">IF(AND(F7&lt;E7,H7&gt;10%,H7&lt;=25%),IF(G7*0.2*-1&gt;E7*0.05,F7+-1*G7*0.4,0)+IF(G7*0.2*-1&lt;=E7*0.05,MAX(F7,E7*0.85),0),"")</f>
        <v/>
      </c>
      <c r="T7" s="27" t="str">
        <f t="shared" ref="T7:T69" si="30">IF(AND(F7&lt;E7,H7&gt;10%,H7&lt;=25%),IF(G7*0.2*-1&gt;E7*0.05,F7+-1*G7*0.2,0)+IF(G7*0.2*-1&lt;=E7*0.05,MAX(F7,E7*0.8),0),"")</f>
        <v/>
      </c>
      <c r="U7" s="28"/>
      <c r="V7" s="27">
        <f t="shared" ref="V7:V69" si="31">IF(D7="Tier 3",0.1*G7*-1,"")</f>
        <v>421661.30499999999</v>
      </c>
      <c r="W7" s="27">
        <f t="shared" ref="W7:W69" si="32">IF(D7="Tier 3",0.05*E7,"")</f>
        <v>309711.90000000002</v>
      </c>
      <c r="X7" s="29" t="str">
        <f t="shared" ref="X7:X69" si="33">IF(D7="Tier 3",IF(V7&gt;W7,"Yes","No"),"")</f>
        <v>Yes</v>
      </c>
      <c r="Y7" s="27">
        <f t="shared" ref="Y7:Y69" si="34">IF(AND(F7&lt;E7,H7&gt;25%),IF(G7*0.1*-1&gt;E7*0.05,F7+-1*G7*0.9,0)+IF(G7*0.1*-1&lt;=E7*0.05,MAX(F7,E7*0.95),0),"")</f>
        <v>5772576.6950000003</v>
      </c>
      <c r="Z7" s="27">
        <f t="shared" ref="Z7:Z69" si="35">IF(AND(F7&lt;E7,H7&gt;25%),IF(G7*0.1*-1&gt;E7*0.05,F7+-1*G7*0.8,0)+IF(G7*0.1*-1&lt;=E7*0.05,MAX(F7,E7*0.9),0),"")</f>
        <v>5350915.3899999997</v>
      </c>
      <c r="AA7" s="27">
        <f t="shared" ref="AA7:AA69" si="36">IF(AND(F7&lt;E7,H7&gt;25%),IF(G7*0.1*-1&gt;E7*0.05,F7+-1*G7*0.7,0)+IF(G7*0.1*-1&lt;=E7*0.05,MAX(F7,E7*0.85),0),"")</f>
        <v>4929254.085</v>
      </c>
      <c r="AB7" s="27">
        <f t="shared" ref="AB7:AB69" si="37">IF(AND(F7&lt;E7,H7&gt;25%),IF(G7*0.1*-1&gt;E7*0.05,F7+-1*G7*0.6,0)+IF(G7*0.1*-1&lt;=E7*0.05,MAX(F7,E7*0.8),0),"")</f>
        <v>4507592.7799999993</v>
      </c>
      <c r="AC7" s="27">
        <f t="shared" ref="AC7:AC69" si="38">IF(AND(F7&lt;E7,H7&gt;25%),IF(G7*0.1*-1&gt;E7*0.05,F7+-1*G7*0.5,0)+IF(G7*0.1*-1&lt;=E7*0.05,MAX(F7,E7*0.75),0),"")</f>
        <v>4085931.4749999996</v>
      </c>
      <c r="AD7" s="27">
        <f t="shared" ref="AD7:AD69" si="39">IF(AND(F7&lt;E7,H7&gt;25%),IF(G7*0.1*-1&gt;E7*0.05,F7+-1*G7*0.4,0)+IF(G7*0.1*-1&lt;=E7*0.05,MAX(F7,E7*0.7),0),"")</f>
        <v>3664270.17</v>
      </c>
      <c r="AE7" s="27">
        <f t="shared" ref="AE7:AE69" si="40">IF(AND(F7&lt;E7,H7&gt;25%),IF(G7*0.1*-1&gt;E7*0.05,F7+-1*G7*0.3,0)+IF(G7*0.1*-1&lt;=E7*0.05,MAX(F7,E7*0.65),0),"")</f>
        <v>3242608.8649999998</v>
      </c>
      <c r="AF7" s="27">
        <f t="shared" ref="AF7:AF69" si="41">IF(AND(F7&lt;E7,H7&gt;25%),IF(G7*0.1*-1&gt;E7*0.05,F7+-1*G7*0.2,0)+IF(G7*0.1*-1&lt;=E7*0.05,MAX(F7,E7*0.6),0),"")</f>
        <v>2820947.56</v>
      </c>
      <c r="AG7" s="27">
        <f t="shared" ref="AG7:AG69" si="42">IF(AND(F7&lt;E7,H7&gt;25%),IF(G7*0.1*-1&gt;E7*0.05,F7+-1*G7*0.1,0)+IF(G7*0.1*-1&lt;=E7*0.05,MAX(F7,E7*0.55),0),"")</f>
        <v>2399286.2549999999</v>
      </c>
    </row>
    <row r="8" spans="1:34" s="26" customFormat="1" ht="12.75" customHeight="1" x14ac:dyDescent="0.2">
      <c r="A8" s="36" t="s">
        <v>29</v>
      </c>
      <c r="B8" s="36" t="s">
        <v>539</v>
      </c>
      <c r="C8" s="36" t="s">
        <v>540</v>
      </c>
      <c r="D8" s="22" t="str">
        <f t="shared" si="23"/>
        <v>A-CAM II &gt; HC Legacy</v>
      </c>
      <c r="E8" s="23">
        <v>260022</v>
      </c>
      <c r="F8" s="23">
        <v>630438.18999999994</v>
      </c>
      <c r="G8" s="24">
        <f t="shared" si="0"/>
        <v>370416.18999999994</v>
      </c>
      <c r="H8" s="25">
        <f t="shared" si="1"/>
        <v>1.4245571143980122</v>
      </c>
      <c r="J8" s="27">
        <f t="shared" si="2"/>
        <v>630438.18999999994</v>
      </c>
      <c r="K8" s="28"/>
      <c r="L8" s="27" t="str">
        <f t="shared" si="3"/>
        <v/>
      </c>
      <c r="M8" s="28"/>
      <c r="N8" s="27" t="str">
        <f t="shared" si="24"/>
        <v/>
      </c>
      <c r="O8" s="27" t="str">
        <f t="shared" si="25"/>
        <v/>
      </c>
      <c r="P8" s="29" t="str">
        <f t="shared" si="26"/>
        <v/>
      </c>
      <c r="Q8" s="27" t="str">
        <f t="shared" si="27"/>
        <v/>
      </c>
      <c r="R8" s="27" t="str">
        <f t="shared" si="28"/>
        <v/>
      </c>
      <c r="S8" s="27" t="str">
        <f t="shared" si="29"/>
        <v/>
      </c>
      <c r="T8" s="27" t="str">
        <f t="shared" si="30"/>
        <v/>
      </c>
      <c r="U8" s="28"/>
      <c r="V8" s="27" t="str">
        <f t="shared" si="31"/>
        <v/>
      </c>
      <c r="W8" s="27" t="str">
        <f t="shared" si="32"/>
        <v/>
      </c>
      <c r="X8" s="29" t="str">
        <f t="shared" si="33"/>
        <v/>
      </c>
      <c r="Y8" s="27" t="str">
        <f t="shared" si="34"/>
        <v/>
      </c>
      <c r="Z8" s="27" t="str">
        <f t="shared" si="35"/>
        <v/>
      </c>
      <c r="AA8" s="27" t="str">
        <f t="shared" si="36"/>
        <v/>
      </c>
      <c r="AB8" s="27" t="str">
        <f t="shared" si="37"/>
        <v/>
      </c>
      <c r="AC8" s="27" t="str">
        <f t="shared" si="38"/>
        <v/>
      </c>
      <c r="AD8" s="27" t="str">
        <f t="shared" si="39"/>
        <v/>
      </c>
      <c r="AE8" s="27" t="str">
        <f t="shared" si="40"/>
        <v/>
      </c>
      <c r="AF8" s="27" t="str">
        <f t="shared" si="41"/>
        <v/>
      </c>
      <c r="AG8" s="27" t="str">
        <f t="shared" si="42"/>
        <v/>
      </c>
    </row>
    <row r="9" spans="1:34" s="26" customFormat="1" ht="12.75" customHeight="1" x14ac:dyDescent="0.2">
      <c r="A9" s="36" t="s">
        <v>29</v>
      </c>
      <c r="B9" s="36" t="s">
        <v>651</v>
      </c>
      <c r="C9" s="36" t="s">
        <v>652</v>
      </c>
      <c r="D9" s="22" t="str">
        <f t="shared" si="23"/>
        <v>Tier 3</v>
      </c>
      <c r="E9" s="23">
        <v>2944404</v>
      </c>
      <c r="F9" s="23">
        <v>958862.9</v>
      </c>
      <c r="G9" s="24">
        <f t="shared" si="0"/>
        <v>-1985541.1</v>
      </c>
      <c r="H9" s="25">
        <f t="shared" si="1"/>
        <v>0.67434397589461237</v>
      </c>
      <c r="J9" s="27" t="str">
        <f t="shared" si="2"/>
        <v/>
      </c>
      <c r="K9" s="28"/>
      <c r="L9" s="27" t="str">
        <f t="shared" si="3"/>
        <v/>
      </c>
      <c r="M9" s="28"/>
      <c r="N9" s="27" t="str">
        <f t="shared" si="24"/>
        <v/>
      </c>
      <c r="O9" s="27" t="str">
        <f t="shared" si="25"/>
        <v/>
      </c>
      <c r="P9" s="29" t="str">
        <f t="shared" si="26"/>
        <v/>
      </c>
      <c r="Q9" s="27" t="str">
        <f t="shared" si="27"/>
        <v/>
      </c>
      <c r="R9" s="27" t="str">
        <f t="shared" si="28"/>
        <v/>
      </c>
      <c r="S9" s="27" t="str">
        <f t="shared" si="29"/>
        <v/>
      </c>
      <c r="T9" s="27" t="str">
        <f t="shared" si="30"/>
        <v/>
      </c>
      <c r="U9" s="28"/>
      <c r="V9" s="27">
        <f t="shared" si="31"/>
        <v>198554.11000000002</v>
      </c>
      <c r="W9" s="27">
        <f t="shared" si="32"/>
        <v>147220.20000000001</v>
      </c>
      <c r="X9" s="29" t="str">
        <f t="shared" si="33"/>
        <v>Yes</v>
      </c>
      <c r="Y9" s="27">
        <f t="shared" si="34"/>
        <v>2745849.89</v>
      </c>
      <c r="Z9" s="27">
        <f t="shared" si="35"/>
        <v>2547295.7800000003</v>
      </c>
      <c r="AA9" s="27">
        <f t="shared" si="36"/>
        <v>2348741.67</v>
      </c>
      <c r="AB9" s="27">
        <f t="shared" si="37"/>
        <v>2150187.56</v>
      </c>
      <c r="AC9" s="27">
        <f t="shared" si="38"/>
        <v>1951633.4500000002</v>
      </c>
      <c r="AD9" s="27">
        <f t="shared" si="39"/>
        <v>1753079.34</v>
      </c>
      <c r="AE9" s="27">
        <f t="shared" si="40"/>
        <v>1554525.23</v>
      </c>
      <c r="AF9" s="27">
        <f t="shared" si="41"/>
        <v>1355971.12</v>
      </c>
      <c r="AG9" s="27">
        <f t="shared" si="42"/>
        <v>1157417.01</v>
      </c>
    </row>
    <row r="10" spans="1:34" s="26" customFormat="1" ht="12.75" customHeight="1" x14ac:dyDescent="0.2">
      <c r="A10" s="36" t="s">
        <v>29</v>
      </c>
      <c r="B10" s="36" t="s">
        <v>653</v>
      </c>
      <c r="C10" s="36" t="s">
        <v>654</v>
      </c>
      <c r="D10" s="22" t="str">
        <f t="shared" si="23"/>
        <v>Tier 3</v>
      </c>
      <c r="E10" s="23">
        <v>670356</v>
      </c>
      <c r="F10" s="23">
        <v>177844.71</v>
      </c>
      <c r="G10" s="24">
        <f t="shared" si="0"/>
        <v>-492511.29000000004</v>
      </c>
      <c r="H10" s="25">
        <f t="shared" si="1"/>
        <v>0.73470109911748394</v>
      </c>
      <c r="J10" s="27" t="str">
        <f t="shared" si="2"/>
        <v/>
      </c>
      <c r="K10" s="28"/>
      <c r="L10" s="27" t="str">
        <f t="shared" si="3"/>
        <v/>
      </c>
      <c r="M10" s="28"/>
      <c r="N10" s="27" t="str">
        <f t="shared" si="24"/>
        <v/>
      </c>
      <c r="O10" s="27" t="str">
        <f t="shared" si="25"/>
        <v/>
      </c>
      <c r="P10" s="29" t="str">
        <f t="shared" si="26"/>
        <v/>
      </c>
      <c r="Q10" s="27" t="str">
        <f t="shared" si="27"/>
        <v/>
      </c>
      <c r="R10" s="27" t="str">
        <f t="shared" si="28"/>
        <v/>
      </c>
      <c r="S10" s="27" t="str">
        <f t="shared" si="29"/>
        <v/>
      </c>
      <c r="T10" s="27" t="str">
        <f t="shared" si="30"/>
        <v/>
      </c>
      <c r="U10" s="28"/>
      <c r="V10" s="27">
        <f t="shared" si="31"/>
        <v>49251.129000000008</v>
      </c>
      <c r="W10" s="27">
        <f t="shared" si="32"/>
        <v>33517.800000000003</v>
      </c>
      <c r="X10" s="29" t="str">
        <f t="shared" si="33"/>
        <v>Yes</v>
      </c>
      <c r="Y10" s="27">
        <f t="shared" si="34"/>
        <v>621104.87100000004</v>
      </c>
      <c r="Z10" s="27">
        <f t="shared" si="35"/>
        <v>571853.74200000009</v>
      </c>
      <c r="AA10" s="27">
        <f t="shared" si="36"/>
        <v>522602.61300000001</v>
      </c>
      <c r="AB10" s="27">
        <f t="shared" si="37"/>
        <v>473351.48400000005</v>
      </c>
      <c r="AC10" s="27">
        <f t="shared" si="38"/>
        <v>424100.35499999998</v>
      </c>
      <c r="AD10" s="27">
        <f t="shared" si="39"/>
        <v>374849.22600000002</v>
      </c>
      <c r="AE10" s="27">
        <f t="shared" si="40"/>
        <v>325598.09700000001</v>
      </c>
      <c r="AF10" s="27">
        <f t="shared" si="41"/>
        <v>276346.96799999999</v>
      </c>
      <c r="AG10" s="27">
        <f t="shared" si="42"/>
        <v>227095.83900000001</v>
      </c>
    </row>
    <row r="11" spans="1:34" s="26" customFormat="1" ht="12.75" customHeight="1" x14ac:dyDescent="0.2">
      <c r="A11" s="36" t="s">
        <v>29</v>
      </c>
      <c r="B11" s="36" t="s">
        <v>719</v>
      </c>
      <c r="C11" s="36" t="s">
        <v>720</v>
      </c>
      <c r="D11" s="22" t="str">
        <f t="shared" si="23"/>
        <v>Tier 3</v>
      </c>
      <c r="E11" s="23">
        <v>4167429</v>
      </c>
      <c r="F11" s="23">
        <v>236794.89</v>
      </c>
      <c r="G11" s="24">
        <f t="shared" si="0"/>
        <v>-3930634.11</v>
      </c>
      <c r="H11" s="25">
        <f t="shared" si="1"/>
        <v>0.94317962225631191</v>
      </c>
      <c r="J11" s="27" t="str">
        <f t="shared" si="2"/>
        <v/>
      </c>
      <c r="K11" s="28"/>
      <c r="L11" s="27" t="str">
        <f t="shared" si="3"/>
        <v/>
      </c>
      <c r="M11" s="28"/>
      <c r="N11" s="27" t="str">
        <f t="shared" si="24"/>
        <v/>
      </c>
      <c r="O11" s="27" t="str">
        <f t="shared" si="25"/>
        <v/>
      </c>
      <c r="P11" s="29" t="str">
        <f t="shared" si="26"/>
        <v/>
      </c>
      <c r="Q11" s="27" t="str">
        <f t="shared" si="27"/>
        <v/>
      </c>
      <c r="R11" s="27" t="str">
        <f t="shared" si="28"/>
        <v/>
      </c>
      <c r="S11" s="27" t="str">
        <f t="shared" si="29"/>
        <v/>
      </c>
      <c r="T11" s="27" t="str">
        <f t="shared" si="30"/>
        <v/>
      </c>
      <c r="U11" s="28"/>
      <c r="V11" s="27">
        <f t="shared" si="31"/>
        <v>393063.41100000002</v>
      </c>
      <c r="W11" s="27">
        <f t="shared" si="32"/>
        <v>208371.45</v>
      </c>
      <c r="X11" s="29" t="str">
        <f t="shared" si="33"/>
        <v>Yes</v>
      </c>
      <c r="Y11" s="27">
        <f t="shared" si="34"/>
        <v>3774365.5890000002</v>
      </c>
      <c r="Z11" s="27">
        <f t="shared" si="35"/>
        <v>3381302.1780000003</v>
      </c>
      <c r="AA11" s="27">
        <f t="shared" si="36"/>
        <v>2988238.767</v>
      </c>
      <c r="AB11" s="27">
        <f t="shared" si="37"/>
        <v>2595175.3560000001</v>
      </c>
      <c r="AC11" s="27">
        <f t="shared" si="38"/>
        <v>2202111.9449999998</v>
      </c>
      <c r="AD11" s="27">
        <f t="shared" si="39"/>
        <v>1809048.534</v>
      </c>
      <c r="AE11" s="27">
        <f t="shared" si="40"/>
        <v>1415985.1230000001</v>
      </c>
      <c r="AF11" s="27">
        <f t="shared" si="41"/>
        <v>1022921.7120000001</v>
      </c>
      <c r="AG11" s="27">
        <f t="shared" si="42"/>
        <v>629858.30099999998</v>
      </c>
    </row>
    <row r="12" spans="1:34" s="26" customFormat="1" ht="12.75" customHeight="1" x14ac:dyDescent="0.2">
      <c r="A12" s="36" t="s">
        <v>29</v>
      </c>
      <c r="B12" s="36" t="s">
        <v>767</v>
      </c>
      <c r="C12" s="36" t="s">
        <v>768</v>
      </c>
      <c r="D12" s="22" t="str">
        <f t="shared" si="23"/>
        <v>Tier 1</v>
      </c>
      <c r="E12" s="23">
        <v>1090620</v>
      </c>
      <c r="F12" s="23">
        <v>1000349.05</v>
      </c>
      <c r="G12" s="24">
        <f t="shared" si="0"/>
        <v>-90270.949999999953</v>
      </c>
      <c r="H12" s="25">
        <f t="shared" si="1"/>
        <v>8.2770304964148791E-2</v>
      </c>
      <c r="J12" s="27" t="str">
        <f t="shared" si="2"/>
        <v/>
      </c>
      <c r="K12" s="28"/>
      <c r="L12" s="27">
        <f t="shared" si="3"/>
        <v>1045484.525</v>
      </c>
      <c r="M12" s="28"/>
      <c r="N12" s="27" t="str">
        <f t="shared" si="24"/>
        <v/>
      </c>
      <c r="O12" s="27" t="str">
        <f t="shared" si="25"/>
        <v/>
      </c>
      <c r="P12" s="29" t="str">
        <f t="shared" si="26"/>
        <v/>
      </c>
      <c r="Q12" s="27" t="str">
        <f t="shared" si="27"/>
        <v/>
      </c>
      <c r="R12" s="27" t="str">
        <f t="shared" si="28"/>
        <v/>
      </c>
      <c r="S12" s="27" t="str">
        <f t="shared" si="29"/>
        <v/>
      </c>
      <c r="T12" s="27" t="str">
        <f t="shared" si="30"/>
        <v/>
      </c>
      <c r="U12" s="28"/>
      <c r="V12" s="27" t="str">
        <f t="shared" si="31"/>
        <v/>
      </c>
      <c r="W12" s="27" t="str">
        <f t="shared" si="32"/>
        <v/>
      </c>
      <c r="X12" s="29" t="str">
        <f t="shared" si="33"/>
        <v/>
      </c>
      <c r="Y12" s="27" t="str">
        <f t="shared" si="34"/>
        <v/>
      </c>
      <c r="Z12" s="27" t="str">
        <f t="shared" si="35"/>
        <v/>
      </c>
      <c r="AA12" s="27" t="str">
        <f t="shared" si="36"/>
        <v/>
      </c>
      <c r="AB12" s="27" t="str">
        <f t="shared" si="37"/>
        <v/>
      </c>
      <c r="AC12" s="27" t="str">
        <f t="shared" si="38"/>
        <v/>
      </c>
      <c r="AD12" s="27" t="str">
        <f t="shared" si="39"/>
        <v/>
      </c>
      <c r="AE12" s="27" t="str">
        <f t="shared" si="40"/>
        <v/>
      </c>
      <c r="AF12" s="27" t="str">
        <f t="shared" si="41"/>
        <v/>
      </c>
      <c r="AG12" s="27" t="str">
        <f t="shared" si="42"/>
        <v/>
      </c>
    </row>
    <row r="13" spans="1:34" s="26" customFormat="1" ht="12.75" customHeight="1" x14ac:dyDescent="0.2">
      <c r="A13" s="36" t="s">
        <v>29</v>
      </c>
      <c r="B13" s="36" t="s">
        <v>819</v>
      </c>
      <c r="C13" s="36" t="s">
        <v>820</v>
      </c>
      <c r="D13" s="22" t="str">
        <f t="shared" si="23"/>
        <v>Tier 3</v>
      </c>
      <c r="E13" s="23">
        <v>871014</v>
      </c>
      <c r="F13" s="23">
        <v>344122.06</v>
      </c>
      <c r="G13" s="24">
        <f t="shared" si="0"/>
        <v>-526891.93999999994</v>
      </c>
      <c r="H13" s="25">
        <f t="shared" si="1"/>
        <v>0.60491787732458946</v>
      </c>
      <c r="J13" s="27" t="str">
        <f t="shared" si="2"/>
        <v/>
      </c>
      <c r="K13" s="28"/>
      <c r="L13" s="27" t="str">
        <f t="shared" si="3"/>
        <v/>
      </c>
      <c r="M13" s="28"/>
      <c r="N13" s="27" t="str">
        <f t="shared" si="24"/>
        <v/>
      </c>
      <c r="O13" s="27" t="str">
        <f t="shared" si="25"/>
        <v/>
      </c>
      <c r="P13" s="29" t="str">
        <f t="shared" si="26"/>
        <v/>
      </c>
      <c r="Q13" s="27" t="str">
        <f t="shared" si="27"/>
        <v/>
      </c>
      <c r="R13" s="27" t="str">
        <f t="shared" si="28"/>
        <v/>
      </c>
      <c r="S13" s="27" t="str">
        <f t="shared" si="29"/>
        <v/>
      </c>
      <c r="T13" s="27" t="str">
        <f t="shared" si="30"/>
        <v/>
      </c>
      <c r="U13" s="28"/>
      <c r="V13" s="27">
        <f t="shared" si="31"/>
        <v>52689.193999999996</v>
      </c>
      <c r="W13" s="27">
        <f t="shared" si="32"/>
        <v>43550.700000000004</v>
      </c>
      <c r="X13" s="29" t="str">
        <f t="shared" si="33"/>
        <v>Yes</v>
      </c>
      <c r="Y13" s="27">
        <f t="shared" si="34"/>
        <v>818324.80599999998</v>
      </c>
      <c r="Z13" s="27">
        <f t="shared" si="35"/>
        <v>765635.61199999996</v>
      </c>
      <c r="AA13" s="27">
        <f t="shared" si="36"/>
        <v>712946.41799999995</v>
      </c>
      <c r="AB13" s="27">
        <f t="shared" si="37"/>
        <v>660257.22399999993</v>
      </c>
      <c r="AC13" s="27">
        <f t="shared" si="38"/>
        <v>607568.03</v>
      </c>
      <c r="AD13" s="27">
        <f t="shared" si="39"/>
        <v>554878.83600000001</v>
      </c>
      <c r="AE13" s="27">
        <f t="shared" si="40"/>
        <v>502189.64199999999</v>
      </c>
      <c r="AF13" s="27">
        <f t="shared" si="41"/>
        <v>449500.44799999997</v>
      </c>
      <c r="AG13" s="27">
        <f t="shared" si="42"/>
        <v>396811.25400000002</v>
      </c>
    </row>
    <row r="14" spans="1:34" s="26" customFormat="1" ht="12.75" customHeight="1" x14ac:dyDescent="0.2">
      <c r="A14" s="36" t="s">
        <v>29</v>
      </c>
      <c r="B14" s="36" t="s">
        <v>1005</v>
      </c>
      <c r="C14" s="36" t="s">
        <v>1006</v>
      </c>
      <c r="D14" s="22" t="str">
        <f t="shared" si="23"/>
        <v>A-CAM II &gt; HC Legacy</v>
      </c>
      <c r="E14" s="23">
        <v>1822266</v>
      </c>
      <c r="F14" s="23">
        <v>1982529.37</v>
      </c>
      <c r="G14" s="24">
        <f t="shared" si="0"/>
        <v>160263.37000000011</v>
      </c>
      <c r="H14" s="25">
        <f t="shared" si="1"/>
        <v>8.7947297485658021E-2</v>
      </c>
      <c r="J14" s="27">
        <f t="shared" si="2"/>
        <v>1982529.37</v>
      </c>
      <c r="K14" s="28"/>
      <c r="L14" s="27" t="str">
        <f t="shared" si="3"/>
        <v/>
      </c>
      <c r="M14" s="28"/>
      <c r="N14" s="27" t="str">
        <f t="shared" si="24"/>
        <v/>
      </c>
      <c r="O14" s="27" t="str">
        <f t="shared" si="25"/>
        <v/>
      </c>
      <c r="P14" s="29" t="str">
        <f t="shared" si="26"/>
        <v/>
      </c>
      <c r="Q14" s="27" t="str">
        <f t="shared" si="27"/>
        <v/>
      </c>
      <c r="R14" s="27" t="str">
        <f t="shared" si="28"/>
        <v/>
      </c>
      <c r="S14" s="27" t="str">
        <f t="shared" si="29"/>
        <v/>
      </c>
      <c r="T14" s="27" t="str">
        <f t="shared" si="30"/>
        <v/>
      </c>
      <c r="U14" s="28"/>
      <c r="V14" s="27" t="str">
        <f t="shared" si="31"/>
        <v/>
      </c>
      <c r="W14" s="27" t="str">
        <f t="shared" si="32"/>
        <v/>
      </c>
      <c r="X14" s="29" t="str">
        <f t="shared" si="33"/>
        <v/>
      </c>
      <c r="Y14" s="27" t="str">
        <f t="shared" si="34"/>
        <v/>
      </c>
      <c r="Z14" s="27" t="str">
        <f t="shared" si="35"/>
        <v/>
      </c>
      <c r="AA14" s="27" t="str">
        <f t="shared" si="36"/>
        <v/>
      </c>
      <c r="AB14" s="27" t="str">
        <f t="shared" si="37"/>
        <v/>
      </c>
      <c r="AC14" s="27" t="str">
        <f t="shared" si="38"/>
        <v/>
      </c>
      <c r="AD14" s="27" t="str">
        <f t="shared" si="39"/>
        <v/>
      </c>
      <c r="AE14" s="27" t="str">
        <f t="shared" si="40"/>
        <v/>
      </c>
      <c r="AF14" s="27" t="str">
        <f t="shared" si="41"/>
        <v/>
      </c>
      <c r="AG14" s="27" t="str">
        <f t="shared" si="42"/>
        <v/>
      </c>
    </row>
    <row r="15" spans="1:34" s="26" customFormat="1" ht="12.75" customHeight="1" x14ac:dyDescent="0.2">
      <c r="A15" s="36" t="s">
        <v>29</v>
      </c>
      <c r="B15" s="36" t="s">
        <v>1054</v>
      </c>
      <c r="C15" s="36" t="s">
        <v>1055</v>
      </c>
      <c r="D15" s="22" t="str">
        <f t="shared" si="23"/>
        <v>Tier 2</v>
      </c>
      <c r="E15" s="23">
        <v>740604</v>
      </c>
      <c r="F15" s="23">
        <v>589047.24</v>
      </c>
      <c r="G15" s="24">
        <f t="shared" si="0"/>
        <v>-151556.76</v>
      </c>
      <c r="H15" s="25">
        <f t="shared" si="1"/>
        <v>0.20463940243368928</v>
      </c>
      <c r="J15" s="27" t="str">
        <f t="shared" si="2"/>
        <v/>
      </c>
      <c r="K15" s="28"/>
      <c r="L15" s="27" t="str">
        <f t="shared" si="3"/>
        <v/>
      </c>
      <c r="M15" s="28"/>
      <c r="N15" s="27">
        <f t="shared" si="24"/>
        <v>30311.352000000003</v>
      </c>
      <c r="O15" s="27">
        <f t="shared" si="25"/>
        <v>37030.200000000004</v>
      </c>
      <c r="P15" s="29" t="str">
        <f t="shared" si="26"/>
        <v>No</v>
      </c>
      <c r="Q15" s="27">
        <f t="shared" si="27"/>
        <v>703573.79999999993</v>
      </c>
      <c r="R15" s="27">
        <f t="shared" si="28"/>
        <v>666543.6</v>
      </c>
      <c r="S15" s="27">
        <f t="shared" si="29"/>
        <v>629513.4</v>
      </c>
      <c r="T15" s="27">
        <f t="shared" si="30"/>
        <v>592483.20000000007</v>
      </c>
      <c r="U15" s="28"/>
      <c r="V15" s="27" t="str">
        <f t="shared" si="31"/>
        <v/>
      </c>
      <c r="W15" s="27" t="str">
        <f t="shared" si="32"/>
        <v/>
      </c>
      <c r="X15" s="29" t="str">
        <f t="shared" si="33"/>
        <v/>
      </c>
      <c r="Y15" s="27" t="str">
        <f t="shared" si="34"/>
        <v/>
      </c>
      <c r="Z15" s="27" t="str">
        <f t="shared" si="35"/>
        <v/>
      </c>
      <c r="AA15" s="27" t="str">
        <f t="shared" si="36"/>
        <v/>
      </c>
      <c r="AB15" s="27" t="str">
        <f t="shared" si="37"/>
        <v/>
      </c>
      <c r="AC15" s="27" t="str">
        <f t="shared" si="38"/>
        <v/>
      </c>
      <c r="AD15" s="27" t="str">
        <f t="shared" si="39"/>
        <v/>
      </c>
      <c r="AE15" s="27" t="str">
        <f t="shared" si="40"/>
        <v/>
      </c>
      <c r="AF15" s="27" t="str">
        <f t="shared" si="41"/>
        <v/>
      </c>
      <c r="AG15" s="27" t="str">
        <f t="shared" si="42"/>
        <v/>
      </c>
    </row>
    <row r="16" spans="1:34" s="26" customFormat="1" ht="12.75" customHeight="1" x14ac:dyDescent="0.2">
      <c r="A16" s="36" t="s">
        <v>32</v>
      </c>
      <c r="B16" s="36" t="s">
        <v>157</v>
      </c>
      <c r="C16" s="36" t="s">
        <v>158</v>
      </c>
      <c r="D16" s="22" t="str">
        <f t="shared" si="23"/>
        <v>A-CAM II &gt; HC Legacy</v>
      </c>
      <c r="E16" s="23">
        <v>363366</v>
      </c>
      <c r="F16" s="23">
        <v>1184071.8399999999</v>
      </c>
      <c r="G16" s="24">
        <f t="shared" si="0"/>
        <v>820705.83999999985</v>
      </c>
      <c r="H16" s="25">
        <f t="shared" si="1"/>
        <v>2.2586203442259314</v>
      </c>
      <c r="J16" s="27">
        <f t="shared" si="2"/>
        <v>1184071.8399999999</v>
      </c>
      <c r="K16" s="28"/>
      <c r="L16" s="27" t="str">
        <f t="shared" si="3"/>
        <v/>
      </c>
      <c r="M16" s="28"/>
      <c r="N16" s="27" t="str">
        <f t="shared" si="24"/>
        <v/>
      </c>
      <c r="O16" s="27" t="str">
        <f t="shared" si="25"/>
        <v/>
      </c>
      <c r="P16" s="29" t="str">
        <f t="shared" si="26"/>
        <v/>
      </c>
      <c r="Q16" s="27" t="str">
        <f t="shared" si="27"/>
        <v/>
      </c>
      <c r="R16" s="27" t="str">
        <f t="shared" si="28"/>
        <v/>
      </c>
      <c r="S16" s="27" t="str">
        <f t="shared" si="29"/>
        <v/>
      </c>
      <c r="T16" s="27" t="str">
        <f t="shared" si="30"/>
        <v/>
      </c>
      <c r="U16" s="28"/>
      <c r="V16" s="27" t="str">
        <f t="shared" si="31"/>
        <v/>
      </c>
      <c r="W16" s="27" t="str">
        <f t="shared" si="32"/>
        <v/>
      </c>
      <c r="X16" s="29" t="str">
        <f t="shared" si="33"/>
        <v/>
      </c>
      <c r="Y16" s="27" t="str">
        <f t="shared" si="34"/>
        <v/>
      </c>
      <c r="Z16" s="27" t="str">
        <f t="shared" si="35"/>
        <v/>
      </c>
      <c r="AA16" s="27" t="str">
        <f t="shared" si="36"/>
        <v/>
      </c>
      <c r="AB16" s="27" t="str">
        <f t="shared" si="37"/>
        <v/>
      </c>
      <c r="AC16" s="27" t="str">
        <f t="shared" si="38"/>
        <v/>
      </c>
      <c r="AD16" s="27" t="str">
        <f t="shared" si="39"/>
        <v/>
      </c>
      <c r="AE16" s="27" t="str">
        <f t="shared" si="40"/>
        <v/>
      </c>
      <c r="AF16" s="27" t="str">
        <f t="shared" si="41"/>
        <v/>
      </c>
      <c r="AG16" s="27" t="str">
        <f t="shared" si="42"/>
        <v/>
      </c>
    </row>
    <row r="17" spans="1:33" s="26" customFormat="1" ht="12.75" customHeight="1" x14ac:dyDescent="0.2">
      <c r="A17" s="36" t="s">
        <v>32</v>
      </c>
      <c r="B17" s="36" t="s">
        <v>300</v>
      </c>
      <c r="C17" s="36" t="s">
        <v>301</v>
      </c>
      <c r="D17" s="22" t="str">
        <f t="shared" si="23"/>
        <v>Tier 3</v>
      </c>
      <c r="E17" s="23">
        <v>1718400</v>
      </c>
      <c r="F17" s="23">
        <v>803718.44</v>
      </c>
      <c r="G17" s="24">
        <f t="shared" si="0"/>
        <v>-914681.56</v>
      </c>
      <c r="H17" s="25">
        <f t="shared" si="1"/>
        <v>0.53228675512104284</v>
      </c>
      <c r="J17" s="27" t="str">
        <f t="shared" si="2"/>
        <v/>
      </c>
      <c r="K17" s="28"/>
      <c r="L17" s="27" t="str">
        <f t="shared" si="3"/>
        <v/>
      </c>
      <c r="M17" s="28"/>
      <c r="N17" s="27" t="str">
        <f t="shared" si="24"/>
        <v/>
      </c>
      <c r="O17" s="27" t="str">
        <f t="shared" si="25"/>
        <v/>
      </c>
      <c r="P17" s="29" t="str">
        <f t="shared" si="26"/>
        <v/>
      </c>
      <c r="Q17" s="27" t="str">
        <f t="shared" si="27"/>
        <v/>
      </c>
      <c r="R17" s="27" t="str">
        <f t="shared" si="28"/>
        <v/>
      </c>
      <c r="S17" s="27" t="str">
        <f t="shared" si="29"/>
        <v/>
      </c>
      <c r="T17" s="27" t="str">
        <f t="shared" si="30"/>
        <v/>
      </c>
      <c r="U17" s="28"/>
      <c r="V17" s="27">
        <f t="shared" si="31"/>
        <v>91468.156000000017</v>
      </c>
      <c r="W17" s="27">
        <f t="shared" si="32"/>
        <v>85920</v>
      </c>
      <c r="X17" s="29" t="str">
        <f t="shared" si="33"/>
        <v>Yes</v>
      </c>
      <c r="Y17" s="27">
        <f t="shared" si="34"/>
        <v>1626931.844</v>
      </c>
      <c r="Z17" s="27">
        <f t="shared" si="35"/>
        <v>1535463.6880000001</v>
      </c>
      <c r="AA17" s="27">
        <f t="shared" si="36"/>
        <v>1443995.5319999999</v>
      </c>
      <c r="AB17" s="27">
        <f t="shared" si="37"/>
        <v>1352527.3759999999</v>
      </c>
      <c r="AC17" s="27">
        <f t="shared" si="38"/>
        <v>1261059.22</v>
      </c>
      <c r="AD17" s="27">
        <f t="shared" si="39"/>
        <v>1169591.064</v>
      </c>
      <c r="AE17" s="27">
        <f t="shared" si="40"/>
        <v>1078122.9079999998</v>
      </c>
      <c r="AF17" s="27">
        <f t="shared" si="41"/>
        <v>986654.75199999998</v>
      </c>
      <c r="AG17" s="27">
        <f t="shared" si="42"/>
        <v>895186.5959999999</v>
      </c>
    </row>
    <row r="18" spans="1:33" s="26" customFormat="1" ht="12.75" customHeight="1" x14ac:dyDescent="0.2">
      <c r="A18" s="36" t="s">
        <v>32</v>
      </c>
      <c r="B18" s="36" t="s">
        <v>351</v>
      </c>
      <c r="C18" s="36" t="s">
        <v>352</v>
      </c>
      <c r="D18" s="22" t="str">
        <f t="shared" si="23"/>
        <v>Tier 3</v>
      </c>
      <c r="E18" s="23">
        <v>2833992</v>
      </c>
      <c r="F18" s="23">
        <v>1042310.6699999999</v>
      </c>
      <c r="G18" s="24">
        <f t="shared" si="0"/>
        <v>-1791681.33</v>
      </c>
      <c r="H18" s="25">
        <f t="shared" si="1"/>
        <v>0.63221114597359485</v>
      </c>
      <c r="J18" s="27" t="str">
        <f t="shared" si="2"/>
        <v/>
      </c>
      <c r="K18" s="28"/>
      <c r="L18" s="27" t="str">
        <f t="shared" si="3"/>
        <v/>
      </c>
      <c r="M18" s="28"/>
      <c r="N18" s="27" t="str">
        <f t="shared" si="24"/>
        <v/>
      </c>
      <c r="O18" s="27" t="str">
        <f t="shared" si="25"/>
        <v/>
      </c>
      <c r="P18" s="29" t="str">
        <f t="shared" si="26"/>
        <v/>
      </c>
      <c r="Q18" s="27" t="str">
        <f t="shared" si="27"/>
        <v/>
      </c>
      <c r="R18" s="27" t="str">
        <f t="shared" si="28"/>
        <v/>
      </c>
      <c r="S18" s="27" t="str">
        <f t="shared" si="29"/>
        <v/>
      </c>
      <c r="T18" s="27" t="str">
        <f t="shared" si="30"/>
        <v/>
      </c>
      <c r="U18" s="28"/>
      <c r="V18" s="27">
        <f t="shared" si="31"/>
        <v>179168.13300000003</v>
      </c>
      <c r="W18" s="27">
        <f t="shared" si="32"/>
        <v>141699.6</v>
      </c>
      <c r="X18" s="29" t="str">
        <f t="shared" si="33"/>
        <v>Yes</v>
      </c>
      <c r="Y18" s="27">
        <f t="shared" si="34"/>
        <v>2654823.8670000001</v>
      </c>
      <c r="Z18" s="27">
        <f t="shared" si="35"/>
        <v>2475655.7340000002</v>
      </c>
      <c r="AA18" s="27">
        <f t="shared" si="36"/>
        <v>2296487.6009999998</v>
      </c>
      <c r="AB18" s="27">
        <f t="shared" si="37"/>
        <v>2117319.4679999999</v>
      </c>
      <c r="AC18" s="27">
        <f t="shared" si="38"/>
        <v>1938151.335</v>
      </c>
      <c r="AD18" s="27">
        <f t="shared" si="39"/>
        <v>1758983.202</v>
      </c>
      <c r="AE18" s="27">
        <f t="shared" si="40"/>
        <v>1579815.0689999999</v>
      </c>
      <c r="AF18" s="27">
        <f t="shared" si="41"/>
        <v>1400646.936</v>
      </c>
      <c r="AG18" s="27">
        <f t="shared" si="42"/>
        <v>1221478.8029999998</v>
      </c>
    </row>
    <row r="19" spans="1:33" s="26" customFormat="1" ht="12.75" customHeight="1" x14ac:dyDescent="0.2">
      <c r="A19" s="36" t="s">
        <v>32</v>
      </c>
      <c r="B19" s="36" t="s">
        <v>611</v>
      </c>
      <c r="C19" s="36" t="s">
        <v>612</v>
      </c>
      <c r="D19" s="22" t="str">
        <f t="shared" si="23"/>
        <v>Tier 3</v>
      </c>
      <c r="E19" s="23">
        <v>1403334</v>
      </c>
      <c r="F19" s="23">
        <v>102268.66</v>
      </c>
      <c r="G19" s="24">
        <f t="shared" si="0"/>
        <v>-1301065.3400000001</v>
      </c>
      <c r="H19" s="25">
        <f t="shared" si="1"/>
        <v>0.92712450492897636</v>
      </c>
      <c r="J19" s="27" t="str">
        <f t="shared" si="2"/>
        <v/>
      </c>
      <c r="K19" s="28"/>
      <c r="L19" s="27" t="str">
        <f t="shared" si="3"/>
        <v/>
      </c>
      <c r="M19" s="28"/>
      <c r="N19" s="27" t="str">
        <f t="shared" si="24"/>
        <v/>
      </c>
      <c r="O19" s="27" t="str">
        <f t="shared" si="25"/>
        <v/>
      </c>
      <c r="P19" s="29" t="str">
        <f t="shared" si="26"/>
        <v/>
      </c>
      <c r="Q19" s="27" t="str">
        <f t="shared" si="27"/>
        <v/>
      </c>
      <c r="R19" s="27" t="str">
        <f t="shared" si="28"/>
        <v/>
      </c>
      <c r="S19" s="27" t="str">
        <f t="shared" si="29"/>
        <v/>
      </c>
      <c r="T19" s="27" t="str">
        <f t="shared" si="30"/>
        <v/>
      </c>
      <c r="U19" s="28"/>
      <c r="V19" s="27">
        <f t="shared" si="31"/>
        <v>130106.53400000001</v>
      </c>
      <c r="W19" s="27">
        <f t="shared" si="32"/>
        <v>70166.7</v>
      </c>
      <c r="X19" s="29" t="str">
        <f t="shared" si="33"/>
        <v>Yes</v>
      </c>
      <c r="Y19" s="27">
        <f t="shared" si="34"/>
        <v>1273227.466</v>
      </c>
      <c r="Z19" s="27">
        <f t="shared" si="35"/>
        <v>1143120.932</v>
      </c>
      <c r="AA19" s="27">
        <f t="shared" si="36"/>
        <v>1013014.398</v>
      </c>
      <c r="AB19" s="27">
        <f t="shared" si="37"/>
        <v>882907.86400000006</v>
      </c>
      <c r="AC19" s="27">
        <f t="shared" si="38"/>
        <v>752801.33000000007</v>
      </c>
      <c r="AD19" s="27">
        <f t="shared" si="39"/>
        <v>622694.79600000009</v>
      </c>
      <c r="AE19" s="27">
        <f t="shared" si="40"/>
        <v>492588.26199999999</v>
      </c>
      <c r="AF19" s="27">
        <f t="shared" si="41"/>
        <v>362481.728</v>
      </c>
      <c r="AG19" s="27">
        <f t="shared" si="42"/>
        <v>232375.19400000002</v>
      </c>
    </row>
    <row r="20" spans="1:33" s="26" customFormat="1" ht="12.75" customHeight="1" x14ac:dyDescent="0.2">
      <c r="A20" s="36" t="s">
        <v>32</v>
      </c>
      <c r="B20" s="36" t="s">
        <v>625</v>
      </c>
      <c r="C20" s="36" t="s">
        <v>626</v>
      </c>
      <c r="D20" s="22" t="str">
        <f t="shared" si="23"/>
        <v>Tier 3</v>
      </c>
      <c r="E20" s="23">
        <v>2387802</v>
      </c>
      <c r="F20" s="23">
        <v>1702608.54</v>
      </c>
      <c r="G20" s="24">
        <f t="shared" si="0"/>
        <v>-685193.46</v>
      </c>
      <c r="H20" s="25">
        <f t="shared" si="1"/>
        <v>0.28695572748494219</v>
      </c>
      <c r="J20" s="27" t="str">
        <f t="shared" si="2"/>
        <v/>
      </c>
      <c r="K20" s="28"/>
      <c r="L20" s="27" t="str">
        <f t="shared" si="3"/>
        <v/>
      </c>
      <c r="M20" s="28"/>
      <c r="N20" s="27" t="str">
        <f t="shared" si="24"/>
        <v/>
      </c>
      <c r="O20" s="27" t="str">
        <f t="shared" si="25"/>
        <v/>
      </c>
      <c r="P20" s="29" t="str">
        <f t="shared" si="26"/>
        <v/>
      </c>
      <c r="Q20" s="27" t="str">
        <f t="shared" si="27"/>
        <v/>
      </c>
      <c r="R20" s="27" t="str">
        <f t="shared" si="28"/>
        <v/>
      </c>
      <c r="S20" s="27" t="str">
        <f t="shared" si="29"/>
        <v/>
      </c>
      <c r="T20" s="27" t="str">
        <f t="shared" si="30"/>
        <v/>
      </c>
      <c r="U20" s="28"/>
      <c r="V20" s="27">
        <f t="shared" si="31"/>
        <v>68519.346000000005</v>
      </c>
      <c r="W20" s="27">
        <f t="shared" si="32"/>
        <v>119390.1</v>
      </c>
      <c r="X20" s="29" t="str">
        <f t="shared" si="33"/>
        <v>No</v>
      </c>
      <c r="Y20" s="27">
        <f t="shared" si="34"/>
        <v>2268411.9</v>
      </c>
      <c r="Z20" s="27">
        <f t="shared" si="35"/>
        <v>2149021.8000000003</v>
      </c>
      <c r="AA20" s="27">
        <f t="shared" si="36"/>
        <v>2029631.7</v>
      </c>
      <c r="AB20" s="27">
        <f t="shared" si="37"/>
        <v>1910241.6</v>
      </c>
      <c r="AC20" s="27">
        <f t="shared" si="38"/>
        <v>1790851.5</v>
      </c>
      <c r="AD20" s="27">
        <f t="shared" si="39"/>
        <v>1702608.54</v>
      </c>
      <c r="AE20" s="27">
        <f t="shared" si="40"/>
        <v>1702608.54</v>
      </c>
      <c r="AF20" s="27">
        <f t="shared" si="41"/>
        <v>1702608.54</v>
      </c>
      <c r="AG20" s="27">
        <f t="shared" si="42"/>
        <v>1702608.54</v>
      </c>
    </row>
    <row r="21" spans="1:33" s="26" customFormat="1" ht="12.75" customHeight="1" x14ac:dyDescent="0.2">
      <c r="A21" s="36" t="s">
        <v>32</v>
      </c>
      <c r="B21" s="36" t="s">
        <v>637</v>
      </c>
      <c r="C21" s="36" t="s">
        <v>638</v>
      </c>
      <c r="D21" s="22" t="str">
        <f t="shared" si="23"/>
        <v>A-CAM II &gt; HC Legacy</v>
      </c>
      <c r="E21" s="23">
        <v>273828</v>
      </c>
      <c r="F21" s="23">
        <v>638345.17000000004</v>
      </c>
      <c r="G21" s="24">
        <f t="shared" si="0"/>
        <v>364517.17000000004</v>
      </c>
      <c r="H21" s="25">
        <f t="shared" si="1"/>
        <v>1.3311902727259448</v>
      </c>
      <c r="J21" s="27">
        <f t="shared" si="2"/>
        <v>638345.17000000004</v>
      </c>
      <c r="K21" s="28"/>
      <c r="L21" s="27" t="str">
        <f t="shared" si="3"/>
        <v/>
      </c>
      <c r="M21" s="28"/>
      <c r="N21" s="27" t="str">
        <f t="shared" si="24"/>
        <v/>
      </c>
      <c r="O21" s="27" t="str">
        <f t="shared" si="25"/>
        <v/>
      </c>
      <c r="P21" s="29" t="str">
        <f t="shared" si="26"/>
        <v/>
      </c>
      <c r="Q21" s="27" t="str">
        <f t="shared" si="27"/>
        <v/>
      </c>
      <c r="R21" s="27" t="str">
        <f t="shared" si="28"/>
        <v/>
      </c>
      <c r="S21" s="27" t="str">
        <f t="shared" si="29"/>
        <v/>
      </c>
      <c r="T21" s="27" t="str">
        <f t="shared" si="30"/>
        <v/>
      </c>
      <c r="U21" s="28"/>
      <c r="V21" s="27" t="str">
        <f t="shared" si="31"/>
        <v/>
      </c>
      <c r="W21" s="27" t="str">
        <f t="shared" si="32"/>
        <v/>
      </c>
      <c r="X21" s="29" t="str">
        <f t="shared" si="33"/>
        <v/>
      </c>
      <c r="Y21" s="27" t="str">
        <f t="shared" si="34"/>
        <v/>
      </c>
      <c r="Z21" s="27" t="str">
        <f t="shared" si="35"/>
        <v/>
      </c>
      <c r="AA21" s="27" t="str">
        <f t="shared" si="36"/>
        <v/>
      </c>
      <c r="AB21" s="27" t="str">
        <f t="shared" si="37"/>
        <v/>
      </c>
      <c r="AC21" s="27" t="str">
        <f t="shared" si="38"/>
        <v/>
      </c>
      <c r="AD21" s="27" t="str">
        <f t="shared" si="39"/>
        <v/>
      </c>
      <c r="AE21" s="27" t="str">
        <f t="shared" si="40"/>
        <v/>
      </c>
      <c r="AF21" s="27" t="str">
        <f t="shared" si="41"/>
        <v/>
      </c>
      <c r="AG21" s="27" t="str">
        <f t="shared" si="42"/>
        <v/>
      </c>
    </row>
    <row r="22" spans="1:33" s="26" customFormat="1" ht="12.75" customHeight="1" x14ac:dyDescent="0.2">
      <c r="A22" s="36" t="s">
        <v>32</v>
      </c>
      <c r="B22" s="36" t="s">
        <v>711</v>
      </c>
      <c r="C22" s="36" t="s">
        <v>712</v>
      </c>
      <c r="D22" s="22" t="str">
        <f t="shared" si="23"/>
        <v>Tier 2</v>
      </c>
      <c r="E22" s="23">
        <v>3122202</v>
      </c>
      <c r="F22" s="23">
        <v>2477817.04</v>
      </c>
      <c r="G22" s="24">
        <f t="shared" si="0"/>
        <v>-644384.96</v>
      </c>
      <c r="H22" s="25">
        <f t="shared" si="1"/>
        <v>0.20638797874064521</v>
      </c>
      <c r="J22" s="27" t="str">
        <f t="shared" si="2"/>
        <v/>
      </c>
      <c r="K22" s="28"/>
      <c r="L22" s="27" t="str">
        <f t="shared" si="3"/>
        <v/>
      </c>
      <c r="M22" s="28"/>
      <c r="N22" s="27">
        <f t="shared" si="24"/>
        <v>128876.992</v>
      </c>
      <c r="O22" s="27">
        <f t="shared" si="25"/>
        <v>156110.1</v>
      </c>
      <c r="P22" s="29" t="str">
        <f t="shared" si="26"/>
        <v>No</v>
      </c>
      <c r="Q22" s="27">
        <f t="shared" si="27"/>
        <v>2966091.9</v>
      </c>
      <c r="R22" s="27">
        <f t="shared" si="28"/>
        <v>2809981.8000000003</v>
      </c>
      <c r="S22" s="27">
        <f t="shared" si="29"/>
        <v>2653871.6999999997</v>
      </c>
      <c r="T22" s="27">
        <f t="shared" si="30"/>
        <v>2497761.6</v>
      </c>
      <c r="U22" s="28"/>
      <c r="V22" s="27" t="str">
        <f t="shared" si="31"/>
        <v/>
      </c>
      <c r="W22" s="27" t="str">
        <f t="shared" si="32"/>
        <v/>
      </c>
      <c r="X22" s="29" t="str">
        <f t="shared" si="33"/>
        <v/>
      </c>
      <c r="Y22" s="27" t="str">
        <f t="shared" si="34"/>
        <v/>
      </c>
      <c r="Z22" s="27" t="str">
        <f t="shared" si="35"/>
        <v/>
      </c>
      <c r="AA22" s="27" t="str">
        <f t="shared" si="36"/>
        <v/>
      </c>
      <c r="AB22" s="27" t="str">
        <f t="shared" si="37"/>
        <v/>
      </c>
      <c r="AC22" s="27" t="str">
        <f t="shared" si="38"/>
        <v/>
      </c>
      <c r="AD22" s="27" t="str">
        <f t="shared" si="39"/>
        <v/>
      </c>
      <c r="AE22" s="27" t="str">
        <f t="shared" si="40"/>
        <v/>
      </c>
      <c r="AF22" s="27" t="str">
        <f t="shared" si="41"/>
        <v/>
      </c>
      <c r="AG22" s="27" t="str">
        <f t="shared" si="42"/>
        <v/>
      </c>
    </row>
    <row r="23" spans="1:33" s="26" customFormat="1" ht="12.75" customHeight="1" x14ac:dyDescent="0.2">
      <c r="A23" s="36" t="s">
        <v>32</v>
      </c>
      <c r="B23" s="36" t="s">
        <v>879</v>
      </c>
      <c r="C23" s="36" t="s">
        <v>880</v>
      </c>
      <c r="D23" s="22" t="str">
        <f t="shared" si="23"/>
        <v>Tier 3</v>
      </c>
      <c r="E23" s="23">
        <v>1239492</v>
      </c>
      <c r="F23" s="23">
        <v>679514.1</v>
      </c>
      <c r="G23" s="24">
        <f t="shared" si="0"/>
        <v>-559977.9</v>
      </c>
      <c r="H23" s="25">
        <f t="shared" si="1"/>
        <v>0.45178016477718291</v>
      </c>
      <c r="J23" s="27" t="str">
        <f t="shared" si="2"/>
        <v/>
      </c>
      <c r="K23" s="28"/>
      <c r="L23" s="27" t="str">
        <f t="shared" si="3"/>
        <v/>
      </c>
      <c r="M23" s="28"/>
      <c r="N23" s="27" t="str">
        <f t="shared" si="24"/>
        <v/>
      </c>
      <c r="O23" s="27" t="str">
        <f t="shared" si="25"/>
        <v/>
      </c>
      <c r="P23" s="29" t="str">
        <f t="shared" si="26"/>
        <v/>
      </c>
      <c r="Q23" s="27" t="str">
        <f t="shared" si="27"/>
        <v/>
      </c>
      <c r="R23" s="27" t="str">
        <f t="shared" si="28"/>
        <v/>
      </c>
      <c r="S23" s="27" t="str">
        <f t="shared" si="29"/>
        <v/>
      </c>
      <c r="T23" s="27" t="str">
        <f t="shared" si="30"/>
        <v/>
      </c>
      <c r="U23" s="28"/>
      <c r="V23" s="27">
        <f t="shared" si="31"/>
        <v>55997.790000000008</v>
      </c>
      <c r="W23" s="27">
        <f t="shared" si="32"/>
        <v>61974.600000000006</v>
      </c>
      <c r="X23" s="29" t="str">
        <f t="shared" si="33"/>
        <v>No</v>
      </c>
      <c r="Y23" s="27">
        <f t="shared" si="34"/>
        <v>1177517.3999999999</v>
      </c>
      <c r="Z23" s="27">
        <f t="shared" si="35"/>
        <v>1115542.8</v>
      </c>
      <c r="AA23" s="27">
        <f t="shared" si="36"/>
        <v>1053568.2</v>
      </c>
      <c r="AB23" s="27">
        <f t="shared" si="37"/>
        <v>991593.60000000009</v>
      </c>
      <c r="AC23" s="27">
        <f t="shared" si="38"/>
        <v>929619</v>
      </c>
      <c r="AD23" s="27">
        <f t="shared" si="39"/>
        <v>867644.39999999991</v>
      </c>
      <c r="AE23" s="27">
        <f t="shared" si="40"/>
        <v>805669.8</v>
      </c>
      <c r="AF23" s="27">
        <f t="shared" si="41"/>
        <v>743695.2</v>
      </c>
      <c r="AG23" s="27">
        <f t="shared" si="42"/>
        <v>681720.60000000009</v>
      </c>
    </row>
    <row r="24" spans="1:33" s="26" customFormat="1" ht="12.75" customHeight="1" x14ac:dyDescent="0.2">
      <c r="A24" s="36" t="s">
        <v>32</v>
      </c>
      <c r="B24" s="36" t="s">
        <v>893</v>
      </c>
      <c r="C24" s="36" t="s">
        <v>894</v>
      </c>
      <c r="D24" s="22" t="str">
        <f t="shared" si="23"/>
        <v>Tier 3</v>
      </c>
      <c r="E24" s="23">
        <v>8104194</v>
      </c>
      <c r="F24" s="23">
        <v>2274994.61</v>
      </c>
      <c r="G24" s="24">
        <f t="shared" si="0"/>
        <v>-5829199.3900000006</v>
      </c>
      <c r="H24" s="25">
        <f t="shared" si="1"/>
        <v>0.71928181753793163</v>
      </c>
      <c r="J24" s="27" t="str">
        <f t="shared" si="2"/>
        <v/>
      </c>
      <c r="K24" s="28"/>
      <c r="L24" s="27" t="str">
        <f t="shared" si="3"/>
        <v/>
      </c>
      <c r="M24" s="28"/>
      <c r="N24" s="27" t="str">
        <f t="shared" si="24"/>
        <v/>
      </c>
      <c r="O24" s="27" t="str">
        <f t="shared" si="25"/>
        <v/>
      </c>
      <c r="P24" s="29" t="str">
        <f t="shared" si="26"/>
        <v/>
      </c>
      <c r="Q24" s="27" t="str">
        <f t="shared" si="27"/>
        <v/>
      </c>
      <c r="R24" s="27" t="str">
        <f t="shared" si="28"/>
        <v/>
      </c>
      <c r="S24" s="27" t="str">
        <f t="shared" si="29"/>
        <v/>
      </c>
      <c r="T24" s="27" t="str">
        <f t="shared" si="30"/>
        <v/>
      </c>
      <c r="U24" s="28"/>
      <c r="V24" s="27">
        <f t="shared" si="31"/>
        <v>582919.93900000013</v>
      </c>
      <c r="W24" s="27">
        <f t="shared" si="32"/>
        <v>405209.7</v>
      </c>
      <c r="X24" s="29" t="str">
        <f t="shared" si="33"/>
        <v>Yes</v>
      </c>
      <c r="Y24" s="27">
        <f t="shared" si="34"/>
        <v>7521274.0610000007</v>
      </c>
      <c r="Z24" s="27">
        <f t="shared" si="35"/>
        <v>6938354.1220000014</v>
      </c>
      <c r="AA24" s="27">
        <f t="shared" si="36"/>
        <v>6355434.1830000002</v>
      </c>
      <c r="AB24" s="27">
        <f t="shared" si="37"/>
        <v>5772514.2439999999</v>
      </c>
      <c r="AC24" s="27">
        <f t="shared" si="38"/>
        <v>5189594.3049999997</v>
      </c>
      <c r="AD24" s="27">
        <f t="shared" si="39"/>
        <v>4606674.3660000004</v>
      </c>
      <c r="AE24" s="27">
        <f t="shared" si="40"/>
        <v>4023754.4270000001</v>
      </c>
      <c r="AF24" s="27">
        <f t="shared" si="41"/>
        <v>3440834.4879999999</v>
      </c>
      <c r="AG24" s="27">
        <f t="shared" si="42"/>
        <v>2857914.5490000001</v>
      </c>
    </row>
    <row r="25" spans="1:33" s="26" customFormat="1" ht="12.75" customHeight="1" x14ac:dyDescent="0.2">
      <c r="A25" s="36" t="s">
        <v>32</v>
      </c>
      <c r="B25" s="36" t="s">
        <v>935</v>
      </c>
      <c r="C25" s="36" t="s">
        <v>936</v>
      </c>
      <c r="D25" s="22" t="str">
        <f t="shared" si="23"/>
        <v>Tier 3</v>
      </c>
      <c r="E25" s="23">
        <v>7045290</v>
      </c>
      <c r="F25" s="23">
        <v>2717770.98</v>
      </c>
      <c r="G25" s="24">
        <f t="shared" si="0"/>
        <v>-4327519.0199999996</v>
      </c>
      <c r="H25" s="25">
        <f t="shared" si="1"/>
        <v>0.6142428516072439</v>
      </c>
      <c r="J25" s="27" t="str">
        <f t="shared" si="2"/>
        <v/>
      </c>
      <c r="K25" s="28"/>
      <c r="L25" s="27" t="str">
        <f t="shared" si="3"/>
        <v/>
      </c>
      <c r="M25" s="28"/>
      <c r="N25" s="27" t="str">
        <f t="shared" si="24"/>
        <v/>
      </c>
      <c r="O25" s="27" t="str">
        <f t="shared" si="25"/>
        <v/>
      </c>
      <c r="P25" s="29" t="str">
        <f t="shared" si="26"/>
        <v/>
      </c>
      <c r="Q25" s="27" t="str">
        <f t="shared" si="27"/>
        <v/>
      </c>
      <c r="R25" s="27" t="str">
        <f t="shared" si="28"/>
        <v/>
      </c>
      <c r="S25" s="27" t="str">
        <f t="shared" si="29"/>
        <v/>
      </c>
      <c r="T25" s="27" t="str">
        <f t="shared" si="30"/>
        <v/>
      </c>
      <c r="U25" s="28"/>
      <c r="V25" s="27">
        <f t="shared" si="31"/>
        <v>432751.902</v>
      </c>
      <c r="W25" s="27">
        <f t="shared" si="32"/>
        <v>352264.5</v>
      </c>
      <c r="X25" s="29" t="str">
        <f t="shared" si="33"/>
        <v>Yes</v>
      </c>
      <c r="Y25" s="27">
        <f t="shared" si="34"/>
        <v>6612538.0979999993</v>
      </c>
      <c r="Z25" s="27">
        <f t="shared" si="35"/>
        <v>6179786.1960000005</v>
      </c>
      <c r="AA25" s="27">
        <f t="shared" si="36"/>
        <v>5747034.2939999998</v>
      </c>
      <c r="AB25" s="27">
        <f t="shared" si="37"/>
        <v>5314282.3919999991</v>
      </c>
      <c r="AC25" s="27">
        <f t="shared" si="38"/>
        <v>4881530.49</v>
      </c>
      <c r="AD25" s="27">
        <f t="shared" si="39"/>
        <v>4448778.5879999995</v>
      </c>
      <c r="AE25" s="27">
        <f t="shared" si="40"/>
        <v>4016026.6859999998</v>
      </c>
      <c r="AF25" s="27">
        <f t="shared" si="41"/>
        <v>3583274.784</v>
      </c>
      <c r="AG25" s="27">
        <f t="shared" si="42"/>
        <v>3150522.8820000002</v>
      </c>
    </row>
    <row r="26" spans="1:33" s="26" customFormat="1" ht="12.75" customHeight="1" x14ac:dyDescent="0.2">
      <c r="A26" s="36" t="s">
        <v>32</v>
      </c>
      <c r="B26" s="36" t="s">
        <v>985</v>
      </c>
      <c r="C26" s="36" t="s">
        <v>986</v>
      </c>
      <c r="D26" s="22" t="str">
        <f t="shared" si="23"/>
        <v>A-CAM II &gt; HC Legacy</v>
      </c>
      <c r="E26" s="23">
        <v>1692708</v>
      </c>
      <c r="F26" s="23">
        <v>3308083.67</v>
      </c>
      <c r="G26" s="24">
        <f t="shared" si="0"/>
        <v>1615375.67</v>
      </c>
      <c r="H26" s="25">
        <f t="shared" si="1"/>
        <v>0.95431442989576465</v>
      </c>
      <c r="J26" s="27">
        <f t="shared" si="2"/>
        <v>3308083.67</v>
      </c>
      <c r="K26" s="28"/>
      <c r="L26" s="27" t="str">
        <f t="shared" si="3"/>
        <v/>
      </c>
      <c r="M26" s="28"/>
      <c r="N26" s="27" t="str">
        <f t="shared" si="24"/>
        <v/>
      </c>
      <c r="O26" s="27" t="str">
        <f t="shared" si="25"/>
        <v/>
      </c>
      <c r="P26" s="29" t="str">
        <f t="shared" si="26"/>
        <v/>
      </c>
      <c r="Q26" s="27" t="str">
        <f t="shared" si="27"/>
        <v/>
      </c>
      <c r="R26" s="27" t="str">
        <f t="shared" si="28"/>
        <v/>
      </c>
      <c r="S26" s="27" t="str">
        <f t="shared" si="29"/>
        <v/>
      </c>
      <c r="T26" s="27" t="str">
        <f t="shared" si="30"/>
        <v/>
      </c>
      <c r="U26" s="28"/>
      <c r="V26" s="27" t="str">
        <f t="shared" si="31"/>
        <v/>
      </c>
      <c r="W26" s="27" t="str">
        <f t="shared" si="32"/>
        <v/>
      </c>
      <c r="X26" s="29" t="str">
        <f t="shared" si="33"/>
        <v/>
      </c>
      <c r="Y26" s="27" t="str">
        <f t="shared" si="34"/>
        <v/>
      </c>
      <c r="Z26" s="27" t="str">
        <f t="shared" si="35"/>
        <v/>
      </c>
      <c r="AA26" s="27" t="str">
        <f t="shared" si="36"/>
        <v/>
      </c>
      <c r="AB26" s="27" t="str">
        <f t="shared" si="37"/>
        <v/>
      </c>
      <c r="AC26" s="27" t="str">
        <f t="shared" si="38"/>
        <v/>
      </c>
      <c r="AD26" s="27" t="str">
        <f t="shared" si="39"/>
        <v/>
      </c>
      <c r="AE26" s="27" t="str">
        <f t="shared" si="40"/>
        <v/>
      </c>
      <c r="AF26" s="27" t="str">
        <f t="shared" si="41"/>
        <v/>
      </c>
      <c r="AG26" s="27" t="str">
        <f t="shared" si="42"/>
        <v/>
      </c>
    </row>
    <row r="27" spans="1:33" s="26" customFormat="1" ht="12.75" customHeight="1" x14ac:dyDescent="0.2">
      <c r="A27" s="36" t="s">
        <v>163</v>
      </c>
      <c r="B27" s="36" t="s">
        <v>162</v>
      </c>
      <c r="C27" s="36" t="s">
        <v>164</v>
      </c>
      <c r="D27" s="22" t="str">
        <f t="shared" si="23"/>
        <v>A-CAM II &gt; HC Legacy</v>
      </c>
      <c r="E27" s="23">
        <v>1309452</v>
      </c>
      <c r="F27" s="23">
        <v>1446906.21</v>
      </c>
      <c r="G27" s="24">
        <f t="shared" si="0"/>
        <v>137454.20999999996</v>
      </c>
      <c r="H27" s="25">
        <f t="shared" si="1"/>
        <v>0.10497078930728271</v>
      </c>
      <c r="J27" s="27">
        <f t="shared" si="2"/>
        <v>1446906.21</v>
      </c>
      <c r="K27" s="28"/>
      <c r="L27" s="27" t="str">
        <f t="shared" si="3"/>
        <v/>
      </c>
      <c r="M27" s="28"/>
      <c r="N27" s="27" t="str">
        <f t="shared" si="24"/>
        <v/>
      </c>
      <c r="O27" s="27" t="str">
        <f t="shared" si="25"/>
        <v/>
      </c>
      <c r="P27" s="29" t="str">
        <f t="shared" si="26"/>
        <v/>
      </c>
      <c r="Q27" s="27" t="str">
        <f t="shared" si="27"/>
        <v/>
      </c>
      <c r="R27" s="27" t="str">
        <f t="shared" si="28"/>
        <v/>
      </c>
      <c r="S27" s="27" t="str">
        <f t="shared" si="29"/>
        <v/>
      </c>
      <c r="T27" s="27" t="str">
        <f t="shared" si="30"/>
        <v/>
      </c>
      <c r="U27" s="28"/>
      <c r="V27" s="27" t="str">
        <f t="shared" si="31"/>
        <v/>
      </c>
      <c r="W27" s="27" t="str">
        <f t="shared" si="32"/>
        <v/>
      </c>
      <c r="X27" s="29" t="str">
        <f t="shared" si="33"/>
        <v/>
      </c>
      <c r="Y27" s="27" t="str">
        <f t="shared" si="34"/>
        <v/>
      </c>
      <c r="Z27" s="27" t="str">
        <f t="shared" si="35"/>
        <v/>
      </c>
      <c r="AA27" s="27" t="str">
        <f t="shared" si="36"/>
        <v/>
      </c>
      <c r="AB27" s="27" t="str">
        <f t="shared" si="37"/>
        <v/>
      </c>
      <c r="AC27" s="27" t="str">
        <f t="shared" si="38"/>
        <v/>
      </c>
      <c r="AD27" s="27" t="str">
        <f t="shared" si="39"/>
        <v/>
      </c>
      <c r="AE27" s="27" t="str">
        <f t="shared" si="40"/>
        <v/>
      </c>
      <c r="AF27" s="27" t="str">
        <f t="shared" si="41"/>
        <v/>
      </c>
      <c r="AG27" s="27" t="str">
        <f t="shared" si="42"/>
        <v/>
      </c>
    </row>
    <row r="28" spans="1:33" s="26" customFormat="1" ht="12.75" customHeight="1" x14ac:dyDescent="0.2">
      <c r="A28" s="36" t="s">
        <v>37</v>
      </c>
      <c r="B28" s="36" t="s">
        <v>438</v>
      </c>
      <c r="C28" s="36" t="s">
        <v>439</v>
      </c>
      <c r="D28" s="22" t="str">
        <f t="shared" si="23"/>
        <v>Tier 3</v>
      </c>
      <c r="E28" s="23">
        <v>2261199</v>
      </c>
      <c r="F28" s="23">
        <v>242476.46000000002</v>
      </c>
      <c r="G28" s="24">
        <f t="shared" si="0"/>
        <v>-2018722.54</v>
      </c>
      <c r="H28" s="25">
        <f t="shared" si="1"/>
        <v>0.89276642170812925</v>
      </c>
      <c r="J28" s="27" t="str">
        <f t="shared" si="2"/>
        <v/>
      </c>
      <c r="K28" s="28"/>
      <c r="L28" s="27" t="str">
        <f t="shared" si="3"/>
        <v/>
      </c>
      <c r="M28" s="28"/>
      <c r="N28" s="27" t="str">
        <f t="shared" si="24"/>
        <v/>
      </c>
      <c r="O28" s="27" t="str">
        <f t="shared" si="25"/>
        <v/>
      </c>
      <c r="P28" s="29" t="str">
        <f t="shared" si="26"/>
        <v/>
      </c>
      <c r="Q28" s="27" t="str">
        <f t="shared" si="27"/>
        <v/>
      </c>
      <c r="R28" s="27" t="str">
        <f t="shared" si="28"/>
        <v/>
      </c>
      <c r="S28" s="27" t="str">
        <f t="shared" si="29"/>
        <v/>
      </c>
      <c r="T28" s="27" t="str">
        <f t="shared" si="30"/>
        <v/>
      </c>
      <c r="U28" s="28"/>
      <c r="V28" s="27">
        <f t="shared" si="31"/>
        <v>201872.25400000002</v>
      </c>
      <c r="W28" s="27">
        <f t="shared" si="32"/>
        <v>113059.95000000001</v>
      </c>
      <c r="X28" s="29" t="str">
        <f t="shared" si="33"/>
        <v>Yes</v>
      </c>
      <c r="Y28" s="27">
        <f t="shared" si="34"/>
        <v>2059326.746</v>
      </c>
      <c r="Z28" s="27">
        <f t="shared" si="35"/>
        <v>1857454.4920000001</v>
      </c>
      <c r="AA28" s="27">
        <f t="shared" si="36"/>
        <v>1655582.2379999999</v>
      </c>
      <c r="AB28" s="27">
        <f t="shared" si="37"/>
        <v>1453709.9839999999</v>
      </c>
      <c r="AC28" s="27">
        <f t="shared" si="38"/>
        <v>1251837.73</v>
      </c>
      <c r="AD28" s="27">
        <f t="shared" si="39"/>
        <v>1049965.476</v>
      </c>
      <c r="AE28" s="27">
        <f t="shared" si="40"/>
        <v>848093.22200000007</v>
      </c>
      <c r="AF28" s="27">
        <f t="shared" si="41"/>
        <v>646220.96800000011</v>
      </c>
      <c r="AG28" s="27">
        <f t="shared" si="42"/>
        <v>444348.71400000004</v>
      </c>
    </row>
    <row r="29" spans="1:33" s="26" customFormat="1" ht="12.75" customHeight="1" x14ac:dyDescent="0.2">
      <c r="A29" s="36" t="s">
        <v>37</v>
      </c>
      <c r="B29" s="36" t="s">
        <v>458</v>
      </c>
      <c r="C29" s="36" t="s">
        <v>459</v>
      </c>
      <c r="D29" s="22" t="str">
        <f t="shared" si="23"/>
        <v>Tier 3</v>
      </c>
      <c r="E29" s="23">
        <v>8292990</v>
      </c>
      <c r="F29" s="23">
        <v>1637697.31</v>
      </c>
      <c r="G29" s="24">
        <f t="shared" si="0"/>
        <v>-6655292.6899999995</v>
      </c>
      <c r="H29" s="25">
        <f t="shared" si="1"/>
        <v>0.80252028399889541</v>
      </c>
      <c r="J29" s="27" t="str">
        <f t="shared" si="2"/>
        <v/>
      </c>
      <c r="K29" s="28"/>
      <c r="L29" s="27" t="str">
        <f t="shared" si="3"/>
        <v/>
      </c>
      <c r="M29" s="28"/>
      <c r="N29" s="27" t="str">
        <f t="shared" si="24"/>
        <v/>
      </c>
      <c r="O29" s="27" t="str">
        <f t="shared" si="25"/>
        <v/>
      </c>
      <c r="P29" s="29" t="str">
        <f t="shared" si="26"/>
        <v/>
      </c>
      <c r="Q29" s="27" t="str">
        <f t="shared" si="27"/>
        <v/>
      </c>
      <c r="R29" s="27" t="str">
        <f t="shared" si="28"/>
        <v/>
      </c>
      <c r="S29" s="27" t="str">
        <f t="shared" si="29"/>
        <v/>
      </c>
      <c r="T29" s="27" t="str">
        <f t="shared" si="30"/>
        <v/>
      </c>
      <c r="U29" s="28"/>
      <c r="V29" s="27">
        <f t="shared" si="31"/>
        <v>665529.26899999997</v>
      </c>
      <c r="W29" s="27">
        <f t="shared" si="32"/>
        <v>414649.5</v>
      </c>
      <c r="X29" s="29" t="str">
        <f t="shared" si="33"/>
        <v>Yes</v>
      </c>
      <c r="Y29" s="27">
        <f t="shared" si="34"/>
        <v>7627460.7310000006</v>
      </c>
      <c r="Z29" s="27">
        <f t="shared" si="35"/>
        <v>6961931.4619999994</v>
      </c>
      <c r="AA29" s="27">
        <f t="shared" si="36"/>
        <v>6296402.193</v>
      </c>
      <c r="AB29" s="27">
        <f t="shared" si="37"/>
        <v>5630872.9239999996</v>
      </c>
      <c r="AC29" s="27">
        <f t="shared" si="38"/>
        <v>4965343.6549999993</v>
      </c>
      <c r="AD29" s="27">
        <f t="shared" si="39"/>
        <v>4299814.3859999999</v>
      </c>
      <c r="AE29" s="27">
        <f t="shared" si="40"/>
        <v>3634285.1169999996</v>
      </c>
      <c r="AF29" s="27">
        <f t="shared" si="41"/>
        <v>2968755.8480000002</v>
      </c>
      <c r="AG29" s="27">
        <f t="shared" si="42"/>
        <v>2303226.5789999999</v>
      </c>
    </row>
    <row r="30" spans="1:33" s="26" customFormat="1" ht="12.75" customHeight="1" x14ac:dyDescent="0.2">
      <c r="A30" s="36" t="s">
        <v>37</v>
      </c>
      <c r="B30" s="36" t="s">
        <v>635</v>
      </c>
      <c r="C30" s="36" t="s">
        <v>636</v>
      </c>
      <c r="D30" s="22" t="str">
        <f t="shared" si="23"/>
        <v>Tier 3</v>
      </c>
      <c r="E30" s="23">
        <v>2690178</v>
      </c>
      <c r="F30" s="23">
        <v>1974720.49</v>
      </c>
      <c r="G30" s="24">
        <f t="shared" si="0"/>
        <v>-715457.51</v>
      </c>
      <c r="H30" s="25">
        <f t="shared" si="1"/>
        <v>0.26595173627916069</v>
      </c>
      <c r="J30" s="27" t="str">
        <f t="shared" si="2"/>
        <v/>
      </c>
      <c r="K30" s="28"/>
      <c r="L30" s="27" t="str">
        <f t="shared" si="3"/>
        <v/>
      </c>
      <c r="M30" s="28"/>
      <c r="N30" s="27" t="str">
        <f t="shared" si="24"/>
        <v/>
      </c>
      <c r="O30" s="27" t="str">
        <f t="shared" si="25"/>
        <v/>
      </c>
      <c r="P30" s="29" t="str">
        <f t="shared" si="26"/>
        <v/>
      </c>
      <c r="Q30" s="27" t="str">
        <f t="shared" si="27"/>
        <v/>
      </c>
      <c r="R30" s="27" t="str">
        <f t="shared" si="28"/>
        <v/>
      </c>
      <c r="S30" s="27" t="str">
        <f t="shared" si="29"/>
        <v/>
      </c>
      <c r="T30" s="27" t="str">
        <f t="shared" si="30"/>
        <v/>
      </c>
      <c r="U30" s="28"/>
      <c r="V30" s="27">
        <f t="shared" si="31"/>
        <v>71545.751000000004</v>
      </c>
      <c r="W30" s="27">
        <f t="shared" si="32"/>
        <v>134508.9</v>
      </c>
      <c r="X30" s="29" t="str">
        <f t="shared" si="33"/>
        <v>No</v>
      </c>
      <c r="Y30" s="27">
        <f t="shared" si="34"/>
        <v>2555669.1</v>
      </c>
      <c r="Z30" s="27">
        <f t="shared" si="35"/>
        <v>2421160.2000000002</v>
      </c>
      <c r="AA30" s="27">
        <f t="shared" si="36"/>
        <v>2286651.2999999998</v>
      </c>
      <c r="AB30" s="27">
        <f t="shared" si="37"/>
        <v>2152142.4</v>
      </c>
      <c r="AC30" s="27">
        <f t="shared" si="38"/>
        <v>2017633.5</v>
      </c>
      <c r="AD30" s="27">
        <f t="shared" si="39"/>
        <v>1974720.49</v>
      </c>
      <c r="AE30" s="27">
        <f t="shared" si="40"/>
        <v>1974720.49</v>
      </c>
      <c r="AF30" s="27">
        <f t="shared" si="41"/>
        <v>1974720.49</v>
      </c>
      <c r="AG30" s="27">
        <f t="shared" si="42"/>
        <v>1974720.49</v>
      </c>
    </row>
    <row r="31" spans="1:33" s="26" customFormat="1" ht="12.75" customHeight="1" x14ac:dyDescent="0.2">
      <c r="A31" s="36" t="s">
        <v>37</v>
      </c>
      <c r="B31" s="36" t="s">
        <v>771</v>
      </c>
      <c r="C31" s="36" t="s">
        <v>772</v>
      </c>
      <c r="D31" s="22" t="str">
        <f t="shared" si="23"/>
        <v>A-CAM II &gt; HC Legacy</v>
      </c>
      <c r="E31" s="23">
        <v>4140744</v>
      </c>
      <c r="F31" s="23">
        <v>5123705.18</v>
      </c>
      <c r="G31" s="24">
        <f t="shared" si="0"/>
        <v>982961.1799999997</v>
      </c>
      <c r="H31" s="25">
        <f t="shared" si="1"/>
        <v>0.23738757575933206</v>
      </c>
      <c r="J31" s="27">
        <f t="shared" si="2"/>
        <v>5123705.18</v>
      </c>
      <c r="K31" s="28"/>
      <c r="L31" s="27" t="str">
        <f t="shared" si="3"/>
        <v/>
      </c>
      <c r="M31" s="28"/>
      <c r="N31" s="27" t="str">
        <f t="shared" si="24"/>
        <v/>
      </c>
      <c r="O31" s="27" t="str">
        <f t="shared" si="25"/>
        <v/>
      </c>
      <c r="P31" s="29" t="str">
        <f t="shared" si="26"/>
        <v/>
      </c>
      <c r="Q31" s="27" t="str">
        <f t="shared" si="27"/>
        <v/>
      </c>
      <c r="R31" s="27" t="str">
        <f t="shared" si="28"/>
        <v/>
      </c>
      <c r="S31" s="27" t="str">
        <f t="shared" si="29"/>
        <v/>
      </c>
      <c r="T31" s="27" t="str">
        <f t="shared" si="30"/>
        <v/>
      </c>
      <c r="U31" s="28"/>
      <c r="V31" s="27" t="str">
        <f t="shared" si="31"/>
        <v/>
      </c>
      <c r="W31" s="27" t="str">
        <f t="shared" si="32"/>
        <v/>
      </c>
      <c r="X31" s="29" t="str">
        <f t="shared" si="33"/>
        <v/>
      </c>
      <c r="Y31" s="27" t="str">
        <f t="shared" si="34"/>
        <v/>
      </c>
      <c r="Z31" s="27" t="str">
        <f t="shared" si="35"/>
        <v/>
      </c>
      <c r="AA31" s="27" t="str">
        <f t="shared" si="36"/>
        <v/>
      </c>
      <c r="AB31" s="27" t="str">
        <f t="shared" si="37"/>
        <v/>
      </c>
      <c r="AC31" s="27" t="str">
        <f t="shared" si="38"/>
        <v/>
      </c>
      <c r="AD31" s="27" t="str">
        <f t="shared" si="39"/>
        <v/>
      </c>
      <c r="AE31" s="27" t="str">
        <f t="shared" si="40"/>
        <v/>
      </c>
      <c r="AF31" s="27" t="str">
        <f t="shared" si="41"/>
        <v/>
      </c>
      <c r="AG31" s="27" t="str">
        <f t="shared" si="42"/>
        <v/>
      </c>
    </row>
    <row r="32" spans="1:33" s="26" customFormat="1" ht="12.75" customHeight="1" x14ac:dyDescent="0.2">
      <c r="A32" s="36" t="s">
        <v>37</v>
      </c>
      <c r="B32" s="36" t="s">
        <v>859</v>
      </c>
      <c r="C32" s="36" t="s">
        <v>860</v>
      </c>
      <c r="D32" s="22" t="str">
        <f t="shared" si="23"/>
        <v>Tier 3</v>
      </c>
      <c r="E32" s="23">
        <v>2030356</v>
      </c>
      <c r="F32" s="23">
        <v>191341.19</v>
      </c>
      <c r="G32" s="24">
        <f t="shared" si="0"/>
        <v>-1839014.81</v>
      </c>
      <c r="H32" s="25">
        <f t="shared" si="1"/>
        <v>0.9057597830134223</v>
      </c>
      <c r="J32" s="27" t="str">
        <f t="shared" si="2"/>
        <v/>
      </c>
      <c r="K32" s="28"/>
      <c r="L32" s="27" t="str">
        <f t="shared" si="3"/>
        <v/>
      </c>
      <c r="M32" s="28"/>
      <c r="N32" s="27" t="str">
        <f t="shared" si="24"/>
        <v/>
      </c>
      <c r="O32" s="27" t="str">
        <f t="shared" si="25"/>
        <v/>
      </c>
      <c r="P32" s="29" t="str">
        <f t="shared" si="26"/>
        <v/>
      </c>
      <c r="Q32" s="27" t="str">
        <f t="shared" si="27"/>
        <v/>
      </c>
      <c r="R32" s="27" t="str">
        <f t="shared" si="28"/>
        <v/>
      </c>
      <c r="S32" s="27" t="str">
        <f t="shared" si="29"/>
        <v/>
      </c>
      <c r="T32" s="27" t="str">
        <f t="shared" si="30"/>
        <v/>
      </c>
      <c r="U32" s="28"/>
      <c r="V32" s="27">
        <f t="shared" si="31"/>
        <v>183901.48100000003</v>
      </c>
      <c r="W32" s="27">
        <f t="shared" si="32"/>
        <v>101517.8</v>
      </c>
      <c r="X32" s="29" t="str">
        <f t="shared" si="33"/>
        <v>Yes</v>
      </c>
      <c r="Y32" s="27">
        <f t="shared" si="34"/>
        <v>1846454.5190000001</v>
      </c>
      <c r="Z32" s="27">
        <f t="shared" si="35"/>
        <v>1662553.0380000002</v>
      </c>
      <c r="AA32" s="27">
        <f t="shared" si="36"/>
        <v>1478651.5569999998</v>
      </c>
      <c r="AB32" s="27">
        <f t="shared" si="37"/>
        <v>1294750.0759999999</v>
      </c>
      <c r="AC32" s="27">
        <f t="shared" si="38"/>
        <v>1110848.595</v>
      </c>
      <c r="AD32" s="27">
        <f t="shared" si="39"/>
        <v>926947.11400000006</v>
      </c>
      <c r="AE32" s="27">
        <f t="shared" si="40"/>
        <v>743045.63299999991</v>
      </c>
      <c r="AF32" s="27">
        <f t="shared" si="41"/>
        <v>559144.152</v>
      </c>
      <c r="AG32" s="27">
        <f t="shared" si="42"/>
        <v>375242.67100000003</v>
      </c>
    </row>
    <row r="33" spans="1:33" s="26" customFormat="1" ht="12.75" customHeight="1" x14ac:dyDescent="0.2">
      <c r="A33" s="36" t="s">
        <v>37</v>
      </c>
      <c r="B33" s="36" t="s">
        <v>881</v>
      </c>
      <c r="C33" s="36" t="s">
        <v>882</v>
      </c>
      <c r="D33" s="22" t="str">
        <f t="shared" si="23"/>
        <v>Tier 3</v>
      </c>
      <c r="E33" s="23">
        <v>3256710</v>
      </c>
      <c r="F33" s="23">
        <v>1423463.63</v>
      </c>
      <c r="G33" s="24">
        <f t="shared" si="0"/>
        <v>-1833246.37</v>
      </c>
      <c r="H33" s="25">
        <f t="shared" si="1"/>
        <v>0.56291360606256013</v>
      </c>
      <c r="J33" s="27" t="str">
        <f t="shared" si="2"/>
        <v/>
      </c>
      <c r="K33" s="28"/>
      <c r="L33" s="27" t="str">
        <f t="shared" si="3"/>
        <v/>
      </c>
      <c r="M33" s="28"/>
      <c r="N33" s="27" t="str">
        <f t="shared" si="24"/>
        <v/>
      </c>
      <c r="O33" s="27" t="str">
        <f t="shared" si="25"/>
        <v/>
      </c>
      <c r="P33" s="29" t="str">
        <f t="shared" si="26"/>
        <v/>
      </c>
      <c r="Q33" s="27" t="str">
        <f t="shared" si="27"/>
        <v/>
      </c>
      <c r="R33" s="27" t="str">
        <f t="shared" si="28"/>
        <v/>
      </c>
      <c r="S33" s="27" t="str">
        <f t="shared" si="29"/>
        <v/>
      </c>
      <c r="T33" s="27" t="str">
        <f t="shared" si="30"/>
        <v/>
      </c>
      <c r="U33" s="28"/>
      <c r="V33" s="27">
        <f t="shared" si="31"/>
        <v>183324.63700000002</v>
      </c>
      <c r="W33" s="27">
        <f t="shared" si="32"/>
        <v>162835.5</v>
      </c>
      <c r="X33" s="29" t="str">
        <f t="shared" si="33"/>
        <v>Yes</v>
      </c>
      <c r="Y33" s="27">
        <f t="shared" si="34"/>
        <v>3073385.3629999999</v>
      </c>
      <c r="Z33" s="27">
        <f t="shared" si="35"/>
        <v>2890060.7259999998</v>
      </c>
      <c r="AA33" s="27">
        <f t="shared" si="36"/>
        <v>2706736.0889999997</v>
      </c>
      <c r="AB33" s="27">
        <f t="shared" si="37"/>
        <v>2523411.4519999996</v>
      </c>
      <c r="AC33" s="27">
        <f t="shared" si="38"/>
        <v>2340086.8149999999</v>
      </c>
      <c r="AD33" s="27">
        <f t="shared" si="39"/>
        <v>2156762.1779999998</v>
      </c>
      <c r="AE33" s="27">
        <f t="shared" si="40"/>
        <v>1973437.5409999997</v>
      </c>
      <c r="AF33" s="27">
        <f t="shared" si="41"/>
        <v>1790112.9039999999</v>
      </c>
      <c r="AG33" s="27">
        <f t="shared" si="42"/>
        <v>1606788.267</v>
      </c>
    </row>
    <row r="34" spans="1:33" s="26" customFormat="1" ht="12.75" customHeight="1" x14ac:dyDescent="0.2">
      <c r="A34" s="36" t="s">
        <v>37</v>
      </c>
      <c r="B34" s="36" t="s">
        <v>973</v>
      </c>
      <c r="C34" s="36" t="s">
        <v>974</v>
      </c>
      <c r="D34" s="22" t="str">
        <f t="shared" si="23"/>
        <v>A-CAM II &gt; HC Legacy</v>
      </c>
      <c r="E34" s="23">
        <v>2869302</v>
      </c>
      <c r="F34" s="23">
        <v>4727832.96</v>
      </c>
      <c r="G34" s="24">
        <f t="shared" si="0"/>
        <v>1858530.96</v>
      </c>
      <c r="H34" s="25">
        <f t="shared" si="1"/>
        <v>0.64772929444164473</v>
      </c>
      <c r="J34" s="27">
        <f t="shared" si="2"/>
        <v>4727832.96</v>
      </c>
      <c r="K34" s="28"/>
      <c r="L34" s="27" t="str">
        <f t="shared" si="3"/>
        <v/>
      </c>
      <c r="M34" s="28"/>
      <c r="N34" s="27" t="str">
        <f t="shared" si="24"/>
        <v/>
      </c>
      <c r="O34" s="27" t="str">
        <f t="shared" si="25"/>
        <v/>
      </c>
      <c r="P34" s="29" t="str">
        <f t="shared" si="26"/>
        <v/>
      </c>
      <c r="Q34" s="27" t="str">
        <f t="shared" si="27"/>
        <v/>
      </c>
      <c r="R34" s="27" t="str">
        <f t="shared" si="28"/>
        <v/>
      </c>
      <c r="S34" s="27" t="str">
        <f t="shared" si="29"/>
        <v/>
      </c>
      <c r="T34" s="27" t="str">
        <f t="shared" si="30"/>
        <v/>
      </c>
      <c r="U34" s="28"/>
      <c r="V34" s="27" t="str">
        <f t="shared" si="31"/>
        <v/>
      </c>
      <c r="W34" s="27" t="str">
        <f t="shared" si="32"/>
        <v/>
      </c>
      <c r="X34" s="29" t="str">
        <f t="shared" si="33"/>
        <v/>
      </c>
      <c r="Y34" s="27" t="str">
        <f t="shared" si="34"/>
        <v/>
      </c>
      <c r="Z34" s="27" t="str">
        <f t="shared" si="35"/>
        <v/>
      </c>
      <c r="AA34" s="27" t="str">
        <f t="shared" si="36"/>
        <v/>
      </c>
      <c r="AB34" s="27" t="str">
        <f t="shared" si="37"/>
        <v/>
      </c>
      <c r="AC34" s="27" t="str">
        <f t="shared" si="38"/>
        <v/>
      </c>
      <c r="AD34" s="27" t="str">
        <f t="shared" si="39"/>
        <v/>
      </c>
      <c r="AE34" s="27" t="str">
        <f t="shared" si="40"/>
        <v/>
      </c>
      <c r="AF34" s="27" t="str">
        <f t="shared" si="41"/>
        <v/>
      </c>
      <c r="AG34" s="27" t="str">
        <f t="shared" si="42"/>
        <v/>
      </c>
    </row>
    <row r="35" spans="1:33" s="26" customFormat="1" ht="12.75" customHeight="1" x14ac:dyDescent="0.2">
      <c r="A35" s="36" t="s">
        <v>37</v>
      </c>
      <c r="B35" s="36" t="s">
        <v>1028</v>
      </c>
      <c r="C35" s="36" t="s">
        <v>1029</v>
      </c>
      <c r="D35" s="22" t="str">
        <f t="shared" si="23"/>
        <v>A-CAM II &gt; HC Legacy</v>
      </c>
      <c r="E35" s="23">
        <v>5275728</v>
      </c>
      <c r="F35" s="23">
        <v>5965954</v>
      </c>
      <c r="G35" s="24">
        <f t="shared" si="0"/>
        <v>690226</v>
      </c>
      <c r="H35" s="25">
        <f t="shared" si="1"/>
        <v>0.13083047496004344</v>
      </c>
      <c r="J35" s="27">
        <f t="shared" si="2"/>
        <v>5965954</v>
      </c>
      <c r="K35" s="28"/>
      <c r="L35" s="27" t="str">
        <f t="shared" si="3"/>
        <v/>
      </c>
      <c r="M35" s="28"/>
      <c r="N35" s="27" t="str">
        <f t="shared" si="24"/>
        <v/>
      </c>
      <c r="O35" s="27" t="str">
        <f t="shared" si="25"/>
        <v/>
      </c>
      <c r="P35" s="29" t="str">
        <f t="shared" si="26"/>
        <v/>
      </c>
      <c r="Q35" s="27" t="str">
        <f t="shared" si="27"/>
        <v/>
      </c>
      <c r="R35" s="27" t="str">
        <f t="shared" si="28"/>
        <v/>
      </c>
      <c r="S35" s="27" t="str">
        <f t="shared" si="29"/>
        <v/>
      </c>
      <c r="T35" s="27" t="str">
        <f t="shared" si="30"/>
        <v/>
      </c>
      <c r="U35" s="28"/>
      <c r="V35" s="27" t="str">
        <f t="shared" si="31"/>
        <v/>
      </c>
      <c r="W35" s="27" t="str">
        <f t="shared" si="32"/>
        <v/>
      </c>
      <c r="X35" s="29" t="str">
        <f t="shared" si="33"/>
        <v/>
      </c>
      <c r="Y35" s="27" t="str">
        <f t="shared" si="34"/>
        <v/>
      </c>
      <c r="Z35" s="27" t="str">
        <f t="shared" si="35"/>
        <v/>
      </c>
      <c r="AA35" s="27" t="str">
        <f t="shared" si="36"/>
        <v/>
      </c>
      <c r="AB35" s="27" t="str">
        <f t="shared" si="37"/>
        <v/>
      </c>
      <c r="AC35" s="27" t="str">
        <f t="shared" si="38"/>
        <v/>
      </c>
      <c r="AD35" s="27" t="str">
        <f t="shared" si="39"/>
        <v/>
      </c>
      <c r="AE35" s="27" t="str">
        <f t="shared" si="40"/>
        <v/>
      </c>
      <c r="AF35" s="27" t="str">
        <f t="shared" si="41"/>
        <v/>
      </c>
      <c r="AG35" s="27" t="str">
        <f t="shared" si="42"/>
        <v/>
      </c>
    </row>
    <row r="36" spans="1:33" s="26" customFormat="1" ht="12.75" customHeight="1" x14ac:dyDescent="0.2">
      <c r="A36" s="36" t="s">
        <v>38</v>
      </c>
      <c r="B36" s="36" t="s">
        <v>274</v>
      </c>
      <c r="C36" s="36" t="s">
        <v>275</v>
      </c>
      <c r="D36" s="22" t="str">
        <f t="shared" si="23"/>
        <v>Tier 3</v>
      </c>
      <c r="E36" s="23">
        <v>3267906</v>
      </c>
      <c r="F36" s="23">
        <v>208793.75</v>
      </c>
      <c r="G36" s="24">
        <f t="shared" si="0"/>
        <v>-3059112.25</v>
      </c>
      <c r="H36" s="25">
        <f t="shared" si="1"/>
        <v>0.93610778584206522</v>
      </c>
      <c r="J36" s="27" t="str">
        <f t="shared" si="2"/>
        <v/>
      </c>
      <c r="K36" s="28"/>
      <c r="L36" s="27" t="str">
        <f t="shared" si="3"/>
        <v/>
      </c>
      <c r="M36" s="28"/>
      <c r="N36" s="27" t="str">
        <f t="shared" si="24"/>
        <v/>
      </c>
      <c r="O36" s="27" t="str">
        <f t="shared" si="25"/>
        <v/>
      </c>
      <c r="P36" s="29" t="str">
        <f t="shared" si="26"/>
        <v/>
      </c>
      <c r="Q36" s="27" t="str">
        <f t="shared" si="27"/>
        <v/>
      </c>
      <c r="R36" s="27" t="str">
        <f t="shared" si="28"/>
        <v/>
      </c>
      <c r="S36" s="27" t="str">
        <f t="shared" si="29"/>
        <v/>
      </c>
      <c r="T36" s="27" t="str">
        <f t="shared" si="30"/>
        <v/>
      </c>
      <c r="U36" s="28"/>
      <c r="V36" s="27">
        <f t="shared" si="31"/>
        <v>305911.22500000003</v>
      </c>
      <c r="W36" s="27">
        <f t="shared" si="32"/>
        <v>163395.30000000002</v>
      </c>
      <c r="X36" s="29" t="str">
        <f t="shared" si="33"/>
        <v>Yes</v>
      </c>
      <c r="Y36" s="27">
        <f t="shared" si="34"/>
        <v>2961994.7749999999</v>
      </c>
      <c r="Z36" s="27">
        <f t="shared" si="35"/>
        <v>2656083.5500000003</v>
      </c>
      <c r="AA36" s="27">
        <f t="shared" si="36"/>
        <v>2350172.3249999997</v>
      </c>
      <c r="AB36" s="27">
        <f t="shared" si="37"/>
        <v>2044261.0999999999</v>
      </c>
      <c r="AC36" s="27">
        <f t="shared" si="38"/>
        <v>1738349.875</v>
      </c>
      <c r="AD36" s="27">
        <f t="shared" si="39"/>
        <v>1432438.6500000001</v>
      </c>
      <c r="AE36" s="27">
        <f t="shared" si="40"/>
        <v>1126527.4249999998</v>
      </c>
      <c r="AF36" s="27">
        <f t="shared" si="41"/>
        <v>820616.20000000007</v>
      </c>
      <c r="AG36" s="27">
        <f t="shared" si="42"/>
        <v>514704.97500000003</v>
      </c>
    </row>
    <row r="37" spans="1:33" s="26" customFormat="1" ht="12.75" customHeight="1" x14ac:dyDescent="0.2">
      <c r="A37" s="36" t="s">
        <v>38</v>
      </c>
      <c r="B37" s="36" t="s">
        <v>771</v>
      </c>
      <c r="C37" s="36" t="s">
        <v>772</v>
      </c>
      <c r="D37" s="22" t="str">
        <f t="shared" si="23"/>
        <v>Tier 2</v>
      </c>
      <c r="E37" s="23">
        <v>6811632</v>
      </c>
      <c r="F37" s="23">
        <v>5746099.2300000004</v>
      </c>
      <c r="G37" s="24">
        <f t="shared" si="0"/>
        <v>-1065532.7699999996</v>
      </c>
      <c r="H37" s="25">
        <f t="shared" si="1"/>
        <v>0.15642841098873214</v>
      </c>
      <c r="J37" s="27" t="str">
        <f t="shared" si="2"/>
        <v/>
      </c>
      <c r="K37" s="28"/>
      <c r="L37" s="27" t="str">
        <f t="shared" si="3"/>
        <v/>
      </c>
      <c r="M37" s="28"/>
      <c r="N37" s="27">
        <f t="shared" si="24"/>
        <v>213106.55399999992</v>
      </c>
      <c r="O37" s="27">
        <f t="shared" si="25"/>
        <v>340581.60000000003</v>
      </c>
      <c r="P37" s="29" t="str">
        <f t="shared" si="26"/>
        <v>No</v>
      </c>
      <c r="Q37" s="27">
        <f t="shared" si="27"/>
        <v>6471050.3999999994</v>
      </c>
      <c r="R37" s="27">
        <f t="shared" si="28"/>
        <v>6130468.7999999998</v>
      </c>
      <c r="S37" s="27">
        <f t="shared" si="29"/>
        <v>5789887.2000000002</v>
      </c>
      <c r="T37" s="27">
        <f t="shared" si="30"/>
        <v>5746099.2300000004</v>
      </c>
      <c r="U37" s="28"/>
      <c r="V37" s="27" t="str">
        <f t="shared" si="31"/>
        <v/>
      </c>
      <c r="W37" s="27" t="str">
        <f t="shared" si="32"/>
        <v/>
      </c>
      <c r="X37" s="29" t="str">
        <f t="shared" si="33"/>
        <v/>
      </c>
      <c r="Y37" s="27" t="str">
        <f t="shared" si="34"/>
        <v/>
      </c>
      <c r="Z37" s="27" t="str">
        <f t="shared" si="35"/>
        <v/>
      </c>
      <c r="AA37" s="27" t="str">
        <f t="shared" si="36"/>
        <v/>
      </c>
      <c r="AB37" s="27" t="str">
        <f t="shared" si="37"/>
        <v/>
      </c>
      <c r="AC37" s="27" t="str">
        <f t="shared" si="38"/>
        <v/>
      </c>
      <c r="AD37" s="27" t="str">
        <f t="shared" si="39"/>
        <v/>
      </c>
      <c r="AE37" s="27" t="str">
        <f t="shared" si="40"/>
        <v/>
      </c>
      <c r="AF37" s="27" t="str">
        <f t="shared" si="41"/>
        <v/>
      </c>
      <c r="AG37" s="27" t="str">
        <f t="shared" si="42"/>
        <v/>
      </c>
    </row>
    <row r="38" spans="1:33" s="26" customFormat="1" ht="12.75" customHeight="1" x14ac:dyDescent="0.2">
      <c r="A38" s="36" t="s">
        <v>38</v>
      </c>
      <c r="B38" s="36" t="s">
        <v>847</v>
      </c>
      <c r="C38" s="36" t="s">
        <v>848</v>
      </c>
      <c r="D38" s="22" t="str">
        <f t="shared" si="23"/>
        <v>Tier 3</v>
      </c>
      <c r="E38" s="23">
        <v>6848664</v>
      </c>
      <c r="F38" s="23">
        <v>2915365.27</v>
      </c>
      <c r="G38" s="24">
        <f t="shared" si="0"/>
        <v>-3933298.73</v>
      </c>
      <c r="H38" s="25">
        <f t="shared" si="1"/>
        <v>0.57431620678135176</v>
      </c>
      <c r="J38" s="27" t="str">
        <f t="shared" si="2"/>
        <v/>
      </c>
      <c r="K38" s="28"/>
      <c r="L38" s="27" t="str">
        <f t="shared" si="3"/>
        <v/>
      </c>
      <c r="M38" s="28"/>
      <c r="N38" s="27" t="str">
        <f t="shared" si="24"/>
        <v/>
      </c>
      <c r="O38" s="27" t="str">
        <f t="shared" si="25"/>
        <v/>
      </c>
      <c r="P38" s="29" t="str">
        <f t="shared" si="26"/>
        <v/>
      </c>
      <c r="Q38" s="27" t="str">
        <f t="shared" si="27"/>
        <v/>
      </c>
      <c r="R38" s="27" t="str">
        <f t="shared" si="28"/>
        <v/>
      </c>
      <c r="S38" s="27" t="str">
        <f t="shared" si="29"/>
        <v/>
      </c>
      <c r="T38" s="27" t="str">
        <f t="shared" si="30"/>
        <v/>
      </c>
      <c r="U38" s="28"/>
      <c r="V38" s="27">
        <f t="shared" si="31"/>
        <v>393329.87300000002</v>
      </c>
      <c r="W38" s="27">
        <f t="shared" si="32"/>
        <v>342433.2</v>
      </c>
      <c r="X38" s="29" t="str">
        <f t="shared" si="33"/>
        <v>Yes</v>
      </c>
      <c r="Y38" s="27">
        <f t="shared" si="34"/>
        <v>6455334.1270000003</v>
      </c>
      <c r="Z38" s="27">
        <f t="shared" si="35"/>
        <v>6062004.2540000007</v>
      </c>
      <c r="AA38" s="27">
        <f t="shared" si="36"/>
        <v>5668674.3810000001</v>
      </c>
      <c r="AB38" s="27">
        <f t="shared" si="37"/>
        <v>5275344.5079999994</v>
      </c>
      <c r="AC38" s="27">
        <f t="shared" si="38"/>
        <v>4882014.6349999998</v>
      </c>
      <c r="AD38" s="27">
        <f t="shared" si="39"/>
        <v>4488684.7620000001</v>
      </c>
      <c r="AE38" s="27">
        <f t="shared" si="40"/>
        <v>4095354.889</v>
      </c>
      <c r="AF38" s="27">
        <f t="shared" si="41"/>
        <v>3702025.0159999998</v>
      </c>
      <c r="AG38" s="27">
        <f t="shared" si="42"/>
        <v>3308695.1430000002</v>
      </c>
    </row>
    <row r="39" spans="1:33" s="26" customFormat="1" ht="12.75" customHeight="1" x14ac:dyDescent="0.2">
      <c r="A39" s="36" t="s">
        <v>38</v>
      </c>
      <c r="B39" s="36" t="s">
        <v>907</v>
      </c>
      <c r="C39" s="36" t="s">
        <v>908</v>
      </c>
      <c r="D39" s="22" t="str">
        <f t="shared" si="23"/>
        <v>Tier 3</v>
      </c>
      <c r="E39" s="23">
        <v>5663652</v>
      </c>
      <c r="F39" s="23">
        <v>3914104.6399999997</v>
      </c>
      <c r="G39" s="24">
        <f t="shared" si="0"/>
        <v>-1749547.3600000003</v>
      </c>
      <c r="H39" s="25">
        <f t="shared" si="1"/>
        <v>0.30890799081581993</v>
      </c>
      <c r="J39" s="27" t="str">
        <f t="shared" si="2"/>
        <v/>
      </c>
      <c r="K39" s="28"/>
      <c r="L39" s="27" t="str">
        <f t="shared" si="3"/>
        <v/>
      </c>
      <c r="M39" s="28"/>
      <c r="N39" s="27" t="str">
        <f t="shared" si="24"/>
        <v/>
      </c>
      <c r="O39" s="27" t="str">
        <f t="shared" si="25"/>
        <v/>
      </c>
      <c r="P39" s="29" t="str">
        <f t="shared" si="26"/>
        <v/>
      </c>
      <c r="Q39" s="27" t="str">
        <f t="shared" si="27"/>
        <v/>
      </c>
      <c r="R39" s="27" t="str">
        <f t="shared" si="28"/>
        <v/>
      </c>
      <c r="S39" s="27" t="str">
        <f t="shared" si="29"/>
        <v/>
      </c>
      <c r="T39" s="27" t="str">
        <f t="shared" si="30"/>
        <v/>
      </c>
      <c r="U39" s="28"/>
      <c r="V39" s="27">
        <f t="shared" si="31"/>
        <v>174954.73600000003</v>
      </c>
      <c r="W39" s="27">
        <f t="shared" si="32"/>
        <v>283182.60000000003</v>
      </c>
      <c r="X39" s="29" t="str">
        <f t="shared" si="33"/>
        <v>No</v>
      </c>
      <c r="Y39" s="27">
        <f t="shared" si="34"/>
        <v>5380469.3999999994</v>
      </c>
      <c r="Z39" s="27">
        <f t="shared" si="35"/>
        <v>5097286.8</v>
      </c>
      <c r="AA39" s="27">
        <f t="shared" si="36"/>
        <v>4814104.2</v>
      </c>
      <c r="AB39" s="27">
        <f t="shared" si="37"/>
        <v>4530921.6000000006</v>
      </c>
      <c r="AC39" s="27">
        <f t="shared" si="38"/>
        <v>4247739</v>
      </c>
      <c r="AD39" s="27">
        <f t="shared" si="39"/>
        <v>3964556.4</v>
      </c>
      <c r="AE39" s="27">
        <f t="shared" si="40"/>
        <v>3914104.6399999997</v>
      </c>
      <c r="AF39" s="27">
        <f t="shared" si="41"/>
        <v>3914104.6399999997</v>
      </c>
      <c r="AG39" s="27">
        <f t="shared" si="42"/>
        <v>3914104.6399999997</v>
      </c>
    </row>
    <row r="40" spans="1:33" s="26" customFormat="1" ht="12.75" customHeight="1" x14ac:dyDescent="0.2">
      <c r="A40" s="36" t="s">
        <v>38</v>
      </c>
      <c r="B40" s="36" t="s">
        <v>915</v>
      </c>
      <c r="C40" s="36" t="s">
        <v>916</v>
      </c>
      <c r="D40" s="22" t="str">
        <f t="shared" si="23"/>
        <v>Tier 3</v>
      </c>
      <c r="E40" s="23">
        <v>9299310</v>
      </c>
      <c r="F40" s="23">
        <v>5545867.7700000005</v>
      </c>
      <c r="G40" s="24">
        <f t="shared" si="0"/>
        <v>-3753442.2299999995</v>
      </c>
      <c r="H40" s="25">
        <f t="shared" si="1"/>
        <v>0.40362588514631725</v>
      </c>
      <c r="J40" s="27" t="str">
        <f t="shared" si="2"/>
        <v/>
      </c>
      <c r="K40" s="28"/>
      <c r="L40" s="27" t="str">
        <f t="shared" si="3"/>
        <v/>
      </c>
      <c r="M40" s="28"/>
      <c r="N40" s="27" t="str">
        <f t="shared" si="24"/>
        <v/>
      </c>
      <c r="O40" s="27" t="str">
        <f t="shared" si="25"/>
        <v/>
      </c>
      <c r="P40" s="29" t="str">
        <f t="shared" si="26"/>
        <v/>
      </c>
      <c r="Q40" s="27" t="str">
        <f t="shared" si="27"/>
        <v/>
      </c>
      <c r="R40" s="27" t="str">
        <f t="shared" si="28"/>
        <v/>
      </c>
      <c r="S40" s="27" t="str">
        <f t="shared" si="29"/>
        <v/>
      </c>
      <c r="T40" s="27" t="str">
        <f t="shared" si="30"/>
        <v/>
      </c>
      <c r="U40" s="28"/>
      <c r="V40" s="27">
        <f t="shared" si="31"/>
        <v>375344.223</v>
      </c>
      <c r="W40" s="27">
        <f t="shared" si="32"/>
        <v>464965.5</v>
      </c>
      <c r="X40" s="29" t="str">
        <f t="shared" si="33"/>
        <v>No</v>
      </c>
      <c r="Y40" s="27">
        <f t="shared" si="34"/>
        <v>8834344.5</v>
      </c>
      <c r="Z40" s="27">
        <f t="shared" si="35"/>
        <v>8369379</v>
      </c>
      <c r="AA40" s="27">
        <f t="shared" si="36"/>
        <v>7904413.5</v>
      </c>
      <c r="AB40" s="27">
        <f t="shared" si="37"/>
        <v>7439448</v>
      </c>
      <c r="AC40" s="27">
        <f t="shared" si="38"/>
        <v>6974482.5</v>
      </c>
      <c r="AD40" s="27">
        <f t="shared" si="39"/>
        <v>6509517</v>
      </c>
      <c r="AE40" s="27">
        <f t="shared" si="40"/>
        <v>6044551.5</v>
      </c>
      <c r="AF40" s="27">
        <f t="shared" si="41"/>
        <v>5579586</v>
      </c>
      <c r="AG40" s="27">
        <f t="shared" si="42"/>
        <v>5545867.7700000005</v>
      </c>
    </row>
    <row r="41" spans="1:33" s="26" customFormat="1" ht="12.75" customHeight="1" x14ac:dyDescent="0.2">
      <c r="A41" s="36" t="s">
        <v>38</v>
      </c>
      <c r="B41" s="36" t="s">
        <v>1024</v>
      </c>
      <c r="C41" s="36" t="s">
        <v>1025</v>
      </c>
      <c r="D41" s="22" t="str">
        <f t="shared" si="23"/>
        <v>Tier 3</v>
      </c>
      <c r="E41" s="23">
        <v>3815412</v>
      </c>
      <c r="F41" s="23">
        <v>2681271.0499999998</v>
      </c>
      <c r="G41" s="24">
        <f t="shared" si="0"/>
        <v>-1134140.9500000002</v>
      </c>
      <c r="H41" s="25">
        <f t="shared" si="1"/>
        <v>0.29725255096959391</v>
      </c>
      <c r="J41" s="27" t="str">
        <f t="shared" si="2"/>
        <v/>
      </c>
      <c r="K41" s="28"/>
      <c r="L41" s="27" t="str">
        <f t="shared" si="3"/>
        <v/>
      </c>
      <c r="M41" s="28"/>
      <c r="N41" s="27" t="str">
        <f t="shared" si="24"/>
        <v/>
      </c>
      <c r="O41" s="27" t="str">
        <f t="shared" si="25"/>
        <v/>
      </c>
      <c r="P41" s="29" t="str">
        <f t="shared" si="26"/>
        <v/>
      </c>
      <c r="Q41" s="27" t="str">
        <f t="shared" si="27"/>
        <v/>
      </c>
      <c r="R41" s="27" t="str">
        <f t="shared" si="28"/>
        <v/>
      </c>
      <c r="S41" s="27" t="str">
        <f t="shared" si="29"/>
        <v/>
      </c>
      <c r="T41" s="27" t="str">
        <f t="shared" si="30"/>
        <v/>
      </c>
      <c r="U41" s="28"/>
      <c r="V41" s="27">
        <f t="shared" si="31"/>
        <v>113414.09500000003</v>
      </c>
      <c r="W41" s="27">
        <f t="shared" si="32"/>
        <v>190770.6</v>
      </c>
      <c r="X41" s="29" t="str">
        <f t="shared" si="33"/>
        <v>No</v>
      </c>
      <c r="Y41" s="27">
        <f t="shared" si="34"/>
        <v>3624641.4</v>
      </c>
      <c r="Z41" s="27">
        <f t="shared" si="35"/>
        <v>3433870.8000000003</v>
      </c>
      <c r="AA41" s="27">
        <f t="shared" si="36"/>
        <v>3243100.1999999997</v>
      </c>
      <c r="AB41" s="27">
        <f t="shared" si="37"/>
        <v>3052329.6</v>
      </c>
      <c r="AC41" s="27">
        <f t="shared" si="38"/>
        <v>2861559</v>
      </c>
      <c r="AD41" s="27">
        <f t="shared" si="39"/>
        <v>2681271.0499999998</v>
      </c>
      <c r="AE41" s="27">
        <f t="shared" si="40"/>
        <v>2681271.0499999998</v>
      </c>
      <c r="AF41" s="27">
        <f t="shared" si="41"/>
        <v>2681271.0499999998</v>
      </c>
      <c r="AG41" s="27">
        <f t="shared" si="42"/>
        <v>2681271.0499999998</v>
      </c>
    </row>
    <row r="42" spans="1:33" s="26" customFormat="1" ht="12.75" customHeight="1" x14ac:dyDescent="0.2">
      <c r="A42" s="36" t="s">
        <v>38</v>
      </c>
      <c r="B42" s="36" t="s">
        <v>1040</v>
      </c>
      <c r="C42" s="36" t="s">
        <v>1041</v>
      </c>
      <c r="D42" s="22" t="str">
        <f t="shared" si="23"/>
        <v>A-CAM II &gt; HC Legacy</v>
      </c>
      <c r="E42" s="23">
        <v>811332</v>
      </c>
      <c r="F42" s="23">
        <v>1322302.6299999999</v>
      </c>
      <c r="G42" s="24">
        <f t="shared" si="0"/>
        <v>510970.62999999989</v>
      </c>
      <c r="H42" s="25">
        <f t="shared" si="1"/>
        <v>0.62979227985584185</v>
      </c>
      <c r="J42" s="27">
        <f t="shared" si="2"/>
        <v>1322302.6299999999</v>
      </c>
      <c r="K42" s="28"/>
      <c r="L42" s="27" t="str">
        <f t="shared" si="3"/>
        <v/>
      </c>
      <c r="M42" s="28"/>
      <c r="N42" s="27" t="str">
        <f t="shared" si="24"/>
        <v/>
      </c>
      <c r="O42" s="27" t="str">
        <f t="shared" si="25"/>
        <v/>
      </c>
      <c r="P42" s="29" t="str">
        <f t="shared" si="26"/>
        <v/>
      </c>
      <c r="Q42" s="27" t="str">
        <f t="shared" si="27"/>
        <v/>
      </c>
      <c r="R42" s="27" t="str">
        <f t="shared" si="28"/>
        <v/>
      </c>
      <c r="S42" s="27" t="str">
        <f t="shared" si="29"/>
        <v/>
      </c>
      <c r="T42" s="27" t="str">
        <f t="shared" si="30"/>
        <v/>
      </c>
      <c r="U42" s="28"/>
      <c r="V42" s="27" t="str">
        <f t="shared" si="31"/>
        <v/>
      </c>
      <c r="W42" s="27" t="str">
        <f t="shared" si="32"/>
        <v/>
      </c>
      <c r="X42" s="29" t="str">
        <f t="shared" si="33"/>
        <v/>
      </c>
      <c r="Y42" s="27" t="str">
        <f t="shared" si="34"/>
        <v/>
      </c>
      <c r="Z42" s="27" t="str">
        <f t="shared" si="35"/>
        <v/>
      </c>
      <c r="AA42" s="27" t="str">
        <f t="shared" si="36"/>
        <v/>
      </c>
      <c r="AB42" s="27" t="str">
        <f t="shared" si="37"/>
        <v/>
      </c>
      <c r="AC42" s="27" t="str">
        <f t="shared" si="38"/>
        <v/>
      </c>
      <c r="AD42" s="27" t="str">
        <f t="shared" si="39"/>
        <v/>
      </c>
      <c r="AE42" s="27" t="str">
        <f t="shared" si="40"/>
        <v/>
      </c>
      <c r="AF42" s="27" t="str">
        <f t="shared" si="41"/>
        <v/>
      </c>
      <c r="AG42" s="27" t="str">
        <f t="shared" si="42"/>
        <v/>
      </c>
    </row>
    <row r="43" spans="1:33" s="26" customFormat="1" ht="12.75" customHeight="1" x14ac:dyDescent="0.2">
      <c r="A43" s="36" t="s">
        <v>41</v>
      </c>
      <c r="B43" s="36" t="s">
        <v>133</v>
      </c>
      <c r="C43" s="36" t="s">
        <v>134</v>
      </c>
      <c r="D43" s="22" t="str">
        <f t="shared" si="23"/>
        <v>Tier 1</v>
      </c>
      <c r="E43" s="23">
        <v>284934</v>
      </c>
      <c r="F43" s="23">
        <v>261915.75</v>
      </c>
      <c r="G43" s="24">
        <f t="shared" si="0"/>
        <v>-23018.25</v>
      </c>
      <c r="H43" s="25">
        <f t="shared" si="1"/>
        <v>8.0784497462570284E-2</v>
      </c>
      <c r="J43" s="27" t="str">
        <f t="shared" si="2"/>
        <v/>
      </c>
      <c r="K43" s="28"/>
      <c r="L43" s="27">
        <f t="shared" si="3"/>
        <v>273424.875</v>
      </c>
      <c r="M43" s="28"/>
      <c r="N43" s="27" t="str">
        <f t="shared" si="24"/>
        <v/>
      </c>
      <c r="O43" s="27" t="str">
        <f t="shared" si="25"/>
        <v/>
      </c>
      <c r="P43" s="29" t="str">
        <f t="shared" si="26"/>
        <v/>
      </c>
      <c r="Q43" s="27" t="str">
        <f t="shared" si="27"/>
        <v/>
      </c>
      <c r="R43" s="27" t="str">
        <f t="shared" si="28"/>
        <v/>
      </c>
      <c r="S43" s="27" t="str">
        <f t="shared" si="29"/>
        <v/>
      </c>
      <c r="T43" s="27" t="str">
        <f t="shared" si="30"/>
        <v/>
      </c>
      <c r="U43" s="28"/>
      <c r="V43" s="27" t="str">
        <f t="shared" si="31"/>
        <v/>
      </c>
      <c r="W43" s="27" t="str">
        <f t="shared" si="32"/>
        <v/>
      </c>
      <c r="X43" s="29" t="str">
        <f t="shared" si="33"/>
        <v/>
      </c>
      <c r="Y43" s="27" t="str">
        <f t="shared" si="34"/>
        <v/>
      </c>
      <c r="Z43" s="27" t="str">
        <f t="shared" si="35"/>
        <v/>
      </c>
      <c r="AA43" s="27" t="str">
        <f t="shared" si="36"/>
        <v/>
      </c>
      <c r="AB43" s="27" t="str">
        <f t="shared" si="37"/>
        <v/>
      </c>
      <c r="AC43" s="27" t="str">
        <f t="shared" si="38"/>
        <v/>
      </c>
      <c r="AD43" s="27" t="str">
        <f t="shared" si="39"/>
        <v/>
      </c>
      <c r="AE43" s="27" t="str">
        <f t="shared" si="40"/>
        <v/>
      </c>
      <c r="AF43" s="27" t="str">
        <f t="shared" si="41"/>
        <v/>
      </c>
      <c r="AG43" s="27" t="str">
        <f t="shared" si="42"/>
        <v/>
      </c>
    </row>
    <row r="44" spans="1:33" s="26" customFormat="1" ht="12.75" customHeight="1" x14ac:dyDescent="0.2">
      <c r="A44" s="36" t="s">
        <v>41</v>
      </c>
      <c r="B44" s="36" t="s">
        <v>196</v>
      </c>
      <c r="C44" s="36" t="s">
        <v>197</v>
      </c>
      <c r="D44" s="22" t="str">
        <f t="shared" si="23"/>
        <v>A-CAM II &gt; HC Legacy</v>
      </c>
      <c r="E44" s="23">
        <v>1325928</v>
      </c>
      <c r="F44" s="23">
        <v>1625466.55</v>
      </c>
      <c r="G44" s="24">
        <f t="shared" si="0"/>
        <v>299538.55000000005</v>
      </c>
      <c r="H44" s="25">
        <f t="shared" si="1"/>
        <v>0.22590860891390788</v>
      </c>
      <c r="J44" s="27">
        <f t="shared" si="2"/>
        <v>1625466.55</v>
      </c>
      <c r="K44" s="28"/>
      <c r="L44" s="27" t="str">
        <f t="shared" si="3"/>
        <v/>
      </c>
      <c r="M44" s="28"/>
      <c r="N44" s="27" t="str">
        <f t="shared" si="24"/>
        <v/>
      </c>
      <c r="O44" s="27" t="str">
        <f t="shared" si="25"/>
        <v/>
      </c>
      <c r="P44" s="29" t="str">
        <f t="shared" si="26"/>
        <v/>
      </c>
      <c r="Q44" s="27" t="str">
        <f t="shared" si="27"/>
        <v/>
      </c>
      <c r="R44" s="27" t="str">
        <f t="shared" si="28"/>
        <v/>
      </c>
      <c r="S44" s="27" t="str">
        <f t="shared" si="29"/>
        <v/>
      </c>
      <c r="T44" s="27" t="str">
        <f t="shared" si="30"/>
        <v/>
      </c>
      <c r="U44" s="28"/>
      <c r="V44" s="27" t="str">
        <f t="shared" si="31"/>
        <v/>
      </c>
      <c r="W44" s="27" t="str">
        <f t="shared" si="32"/>
        <v/>
      </c>
      <c r="X44" s="29" t="str">
        <f t="shared" si="33"/>
        <v/>
      </c>
      <c r="Y44" s="27" t="str">
        <f t="shared" si="34"/>
        <v/>
      </c>
      <c r="Z44" s="27" t="str">
        <f t="shared" si="35"/>
        <v/>
      </c>
      <c r="AA44" s="27" t="str">
        <f t="shared" si="36"/>
        <v/>
      </c>
      <c r="AB44" s="27" t="str">
        <f t="shared" si="37"/>
        <v/>
      </c>
      <c r="AC44" s="27" t="str">
        <f t="shared" si="38"/>
        <v/>
      </c>
      <c r="AD44" s="27" t="str">
        <f t="shared" si="39"/>
        <v/>
      </c>
      <c r="AE44" s="27" t="str">
        <f t="shared" si="40"/>
        <v/>
      </c>
      <c r="AF44" s="27" t="str">
        <f t="shared" si="41"/>
        <v/>
      </c>
      <c r="AG44" s="27" t="str">
        <f t="shared" si="42"/>
        <v/>
      </c>
    </row>
    <row r="45" spans="1:33" s="26" customFormat="1" ht="12.75" customHeight="1" x14ac:dyDescent="0.2">
      <c r="A45" s="36" t="s">
        <v>41</v>
      </c>
      <c r="B45" s="36" t="s">
        <v>393</v>
      </c>
      <c r="C45" s="36" t="s">
        <v>394</v>
      </c>
      <c r="D45" s="22" t="str">
        <f t="shared" si="23"/>
        <v>A-CAM II &gt; HC Legacy</v>
      </c>
      <c r="E45" s="23">
        <v>2823816</v>
      </c>
      <c r="F45" s="23">
        <v>4052482.68</v>
      </c>
      <c r="G45" s="24">
        <f t="shared" si="0"/>
        <v>1228666.6800000002</v>
      </c>
      <c r="H45" s="25">
        <f t="shared" si="1"/>
        <v>0.43510861897517406</v>
      </c>
      <c r="J45" s="27">
        <f t="shared" si="2"/>
        <v>4052482.68</v>
      </c>
      <c r="K45" s="28"/>
      <c r="L45" s="27" t="str">
        <f t="shared" si="3"/>
        <v/>
      </c>
      <c r="M45" s="28"/>
      <c r="N45" s="27" t="str">
        <f t="shared" si="24"/>
        <v/>
      </c>
      <c r="O45" s="27" t="str">
        <f t="shared" si="25"/>
        <v/>
      </c>
      <c r="P45" s="29" t="str">
        <f t="shared" si="26"/>
        <v/>
      </c>
      <c r="Q45" s="27" t="str">
        <f t="shared" si="27"/>
        <v/>
      </c>
      <c r="R45" s="27" t="str">
        <f t="shared" si="28"/>
        <v/>
      </c>
      <c r="S45" s="27" t="str">
        <f t="shared" si="29"/>
        <v/>
      </c>
      <c r="T45" s="27" t="str">
        <f t="shared" si="30"/>
        <v/>
      </c>
      <c r="U45" s="28"/>
      <c r="V45" s="27" t="str">
        <f t="shared" si="31"/>
        <v/>
      </c>
      <c r="W45" s="27" t="str">
        <f t="shared" si="32"/>
        <v/>
      </c>
      <c r="X45" s="29" t="str">
        <f t="shared" si="33"/>
        <v/>
      </c>
      <c r="Y45" s="27" t="str">
        <f t="shared" si="34"/>
        <v/>
      </c>
      <c r="Z45" s="27" t="str">
        <f t="shared" si="35"/>
        <v/>
      </c>
      <c r="AA45" s="27" t="str">
        <f t="shared" si="36"/>
        <v/>
      </c>
      <c r="AB45" s="27" t="str">
        <f t="shared" si="37"/>
        <v/>
      </c>
      <c r="AC45" s="27" t="str">
        <f t="shared" si="38"/>
        <v/>
      </c>
      <c r="AD45" s="27" t="str">
        <f t="shared" si="39"/>
        <v/>
      </c>
      <c r="AE45" s="27" t="str">
        <f t="shared" si="40"/>
        <v/>
      </c>
      <c r="AF45" s="27" t="str">
        <f t="shared" si="41"/>
        <v/>
      </c>
      <c r="AG45" s="27" t="str">
        <f t="shared" si="42"/>
        <v/>
      </c>
    </row>
    <row r="46" spans="1:33" s="26" customFormat="1" ht="12.75" customHeight="1" x14ac:dyDescent="0.2">
      <c r="A46" s="36" t="s">
        <v>41</v>
      </c>
      <c r="B46" s="36" t="s">
        <v>426</v>
      </c>
      <c r="C46" s="36" t="s">
        <v>427</v>
      </c>
      <c r="D46" s="22" t="str">
        <f t="shared" si="23"/>
        <v>A-CAM II &gt; HC Legacy</v>
      </c>
      <c r="E46" s="23">
        <v>623814</v>
      </c>
      <c r="F46" s="23">
        <v>1014538.59</v>
      </c>
      <c r="G46" s="24">
        <f t="shared" si="0"/>
        <v>390724.58999999997</v>
      </c>
      <c r="H46" s="25">
        <f t="shared" si="1"/>
        <v>0.62634790177841471</v>
      </c>
      <c r="J46" s="27">
        <f t="shared" si="2"/>
        <v>1014538.59</v>
      </c>
      <c r="K46" s="28"/>
      <c r="L46" s="27" t="str">
        <f t="shared" si="3"/>
        <v/>
      </c>
      <c r="M46" s="28"/>
      <c r="N46" s="27" t="str">
        <f t="shared" si="24"/>
        <v/>
      </c>
      <c r="O46" s="27" t="str">
        <f t="shared" si="25"/>
        <v/>
      </c>
      <c r="P46" s="29" t="str">
        <f t="shared" si="26"/>
        <v/>
      </c>
      <c r="Q46" s="27" t="str">
        <f t="shared" si="27"/>
        <v/>
      </c>
      <c r="R46" s="27" t="str">
        <f t="shared" si="28"/>
        <v/>
      </c>
      <c r="S46" s="27" t="str">
        <f t="shared" si="29"/>
        <v/>
      </c>
      <c r="T46" s="27" t="str">
        <f t="shared" si="30"/>
        <v/>
      </c>
      <c r="U46" s="28"/>
      <c r="V46" s="27" t="str">
        <f t="shared" si="31"/>
        <v/>
      </c>
      <c r="W46" s="27" t="str">
        <f t="shared" si="32"/>
        <v/>
      </c>
      <c r="X46" s="29" t="str">
        <f t="shared" si="33"/>
        <v/>
      </c>
      <c r="Y46" s="27" t="str">
        <f t="shared" si="34"/>
        <v/>
      </c>
      <c r="Z46" s="27" t="str">
        <f t="shared" si="35"/>
        <v/>
      </c>
      <c r="AA46" s="27" t="str">
        <f t="shared" si="36"/>
        <v/>
      </c>
      <c r="AB46" s="27" t="str">
        <f t="shared" si="37"/>
        <v/>
      </c>
      <c r="AC46" s="27" t="str">
        <f t="shared" si="38"/>
        <v/>
      </c>
      <c r="AD46" s="27" t="str">
        <f t="shared" si="39"/>
        <v/>
      </c>
      <c r="AE46" s="27" t="str">
        <f t="shared" si="40"/>
        <v/>
      </c>
      <c r="AF46" s="27" t="str">
        <f t="shared" si="41"/>
        <v/>
      </c>
      <c r="AG46" s="27" t="str">
        <f t="shared" si="42"/>
        <v/>
      </c>
    </row>
    <row r="47" spans="1:33" s="26" customFormat="1" ht="12.75" customHeight="1" x14ac:dyDescent="0.2">
      <c r="A47" s="36" t="s">
        <v>41</v>
      </c>
      <c r="B47" s="36" t="s">
        <v>689</v>
      </c>
      <c r="C47" s="36" t="s">
        <v>690</v>
      </c>
      <c r="D47" s="22" t="str">
        <f t="shared" si="23"/>
        <v>Tier 2</v>
      </c>
      <c r="E47" s="23">
        <v>1255476</v>
      </c>
      <c r="F47" s="23">
        <v>996774.11</v>
      </c>
      <c r="G47" s="24">
        <f t="shared" si="0"/>
        <v>-258701.89</v>
      </c>
      <c r="H47" s="25">
        <f t="shared" si="1"/>
        <v>0.2060588095670487</v>
      </c>
      <c r="J47" s="27" t="str">
        <f t="shared" si="2"/>
        <v/>
      </c>
      <c r="K47" s="28"/>
      <c r="L47" s="27" t="str">
        <f t="shared" si="3"/>
        <v/>
      </c>
      <c r="M47" s="28"/>
      <c r="N47" s="27">
        <f t="shared" si="24"/>
        <v>51740.378000000004</v>
      </c>
      <c r="O47" s="27">
        <f t="shared" si="25"/>
        <v>62773.8</v>
      </c>
      <c r="P47" s="29" t="str">
        <f t="shared" si="26"/>
        <v>No</v>
      </c>
      <c r="Q47" s="27">
        <f t="shared" si="27"/>
        <v>1192702.2</v>
      </c>
      <c r="R47" s="27">
        <f t="shared" si="28"/>
        <v>1129928.4000000001</v>
      </c>
      <c r="S47" s="27">
        <f t="shared" si="29"/>
        <v>1067154.5999999999</v>
      </c>
      <c r="T47" s="27">
        <f t="shared" si="30"/>
        <v>1004380.8</v>
      </c>
      <c r="U47" s="28"/>
      <c r="V47" s="27" t="str">
        <f t="shared" si="31"/>
        <v/>
      </c>
      <c r="W47" s="27" t="str">
        <f t="shared" si="32"/>
        <v/>
      </c>
      <c r="X47" s="29" t="str">
        <f t="shared" si="33"/>
        <v/>
      </c>
      <c r="Y47" s="27" t="str">
        <f t="shared" si="34"/>
        <v/>
      </c>
      <c r="Z47" s="27" t="str">
        <f t="shared" si="35"/>
        <v/>
      </c>
      <c r="AA47" s="27" t="str">
        <f t="shared" si="36"/>
        <v/>
      </c>
      <c r="AB47" s="27" t="str">
        <f t="shared" si="37"/>
        <v/>
      </c>
      <c r="AC47" s="27" t="str">
        <f t="shared" si="38"/>
        <v/>
      </c>
      <c r="AD47" s="27" t="str">
        <f t="shared" si="39"/>
        <v/>
      </c>
      <c r="AE47" s="27" t="str">
        <f t="shared" si="40"/>
        <v/>
      </c>
      <c r="AF47" s="27" t="str">
        <f t="shared" si="41"/>
        <v/>
      </c>
      <c r="AG47" s="27" t="str">
        <f t="shared" si="42"/>
        <v/>
      </c>
    </row>
    <row r="48" spans="1:33" s="26" customFormat="1" ht="12.75" customHeight="1" x14ac:dyDescent="0.2">
      <c r="A48" s="36" t="s">
        <v>41</v>
      </c>
      <c r="B48" s="36" t="s">
        <v>743</v>
      </c>
      <c r="C48" s="36" t="s">
        <v>744</v>
      </c>
      <c r="D48" s="22" t="str">
        <f t="shared" si="23"/>
        <v>Tier 3</v>
      </c>
      <c r="E48" s="23">
        <v>1790406</v>
      </c>
      <c r="F48" s="23">
        <v>1121448.81</v>
      </c>
      <c r="G48" s="24">
        <f t="shared" si="0"/>
        <v>-668957.18999999994</v>
      </c>
      <c r="H48" s="25">
        <f t="shared" si="1"/>
        <v>0.37363435444251192</v>
      </c>
      <c r="J48" s="27" t="str">
        <f t="shared" si="2"/>
        <v/>
      </c>
      <c r="K48" s="28"/>
      <c r="L48" s="27" t="str">
        <f t="shared" si="3"/>
        <v/>
      </c>
      <c r="M48" s="28"/>
      <c r="N48" s="27" t="str">
        <f t="shared" si="24"/>
        <v/>
      </c>
      <c r="O48" s="27" t="str">
        <f t="shared" si="25"/>
        <v/>
      </c>
      <c r="P48" s="29" t="str">
        <f t="shared" si="26"/>
        <v/>
      </c>
      <c r="Q48" s="27" t="str">
        <f t="shared" si="27"/>
        <v/>
      </c>
      <c r="R48" s="27" t="str">
        <f t="shared" si="28"/>
        <v/>
      </c>
      <c r="S48" s="27" t="str">
        <f t="shared" si="29"/>
        <v/>
      </c>
      <c r="T48" s="27" t="str">
        <f t="shared" si="30"/>
        <v/>
      </c>
      <c r="U48" s="28"/>
      <c r="V48" s="27">
        <f t="shared" si="31"/>
        <v>66895.718999999997</v>
      </c>
      <c r="W48" s="27">
        <f t="shared" si="32"/>
        <v>89520.3</v>
      </c>
      <c r="X48" s="29" t="str">
        <f t="shared" si="33"/>
        <v>No</v>
      </c>
      <c r="Y48" s="27">
        <f t="shared" si="34"/>
        <v>1700885.7</v>
      </c>
      <c r="Z48" s="27">
        <f t="shared" si="35"/>
        <v>1611365.4000000001</v>
      </c>
      <c r="AA48" s="27">
        <f t="shared" si="36"/>
        <v>1521845.0999999999</v>
      </c>
      <c r="AB48" s="27">
        <f t="shared" si="37"/>
        <v>1432324.8</v>
      </c>
      <c r="AC48" s="27">
        <f t="shared" si="38"/>
        <v>1342804.5</v>
      </c>
      <c r="AD48" s="27">
        <f t="shared" si="39"/>
        <v>1253284.2</v>
      </c>
      <c r="AE48" s="27">
        <f t="shared" si="40"/>
        <v>1163763.9000000001</v>
      </c>
      <c r="AF48" s="27">
        <f t="shared" si="41"/>
        <v>1121448.81</v>
      </c>
      <c r="AG48" s="27">
        <f t="shared" si="42"/>
        <v>1121448.81</v>
      </c>
    </row>
    <row r="49" spans="1:33" s="26" customFormat="1" ht="12.75" customHeight="1" x14ac:dyDescent="0.2">
      <c r="A49" s="36" t="s">
        <v>41</v>
      </c>
      <c r="B49" s="36" t="s">
        <v>753</v>
      </c>
      <c r="C49" s="36" t="s">
        <v>754</v>
      </c>
      <c r="D49" s="22" t="str">
        <f t="shared" si="23"/>
        <v>A-CAM II &gt; HC Legacy</v>
      </c>
      <c r="E49" s="23">
        <v>2719734</v>
      </c>
      <c r="F49" s="23">
        <v>3214490.4</v>
      </c>
      <c r="G49" s="24">
        <f t="shared" si="0"/>
        <v>494756.39999999991</v>
      </c>
      <c r="H49" s="25">
        <f t="shared" si="1"/>
        <v>0.18191352536681893</v>
      </c>
      <c r="J49" s="27">
        <f t="shared" si="2"/>
        <v>3214490.4</v>
      </c>
      <c r="K49" s="28"/>
      <c r="L49" s="27" t="str">
        <f t="shared" si="3"/>
        <v/>
      </c>
      <c r="M49" s="28"/>
      <c r="N49" s="27" t="str">
        <f t="shared" si="24"/>
        <v/>
      </c>
      <c r="O49" s="27" t="str">
        <f t="shared" si="25"/>
        <v/>
      </c>
      <c r="P49" s="29" t="str">
        <f t="shared" si="26"/>
        <v/>
      </c>
      <c r="Q49" s="27" t="str">
        <f t="shared" si="27"/>
        <v/>
      </c>
      <c r="R49" s="27" t="str">
        <f t="shared" si="28"/>
        <v/>
      </c>
      <c r="S49" s="27" t="str">
        <f t="shared" si="29"/>
        <v/>
      </c>
      <c r="T49" s="27" t="str">
        <f t="shared" si="30"/>
        <v/>
      </c>
      <c r="U49" s="28"/>
      <c r="V49" s="27" t="str">
        <f t="shared" si="31"/>
        <v/>
      </c>
      <c r="W49" s="27" t="str">
        <f t="shared" si="32"/>
        <v/>
      </c>
      <c r="X49" s="29" t="str">
        <f t="shared" si="33"/>
        <v/>
      </c>
      <c r="Y49" s="27" t="str">
        <f t="shared" si="34"/>
        <v/>
      </c>
      <c r="Z49" s="27" t="str">
        <f t="shared" si="35"/>
        <v/>
      </c>
      <c r="AA49" s="27" t="str">
        <f t="shared" si="36"/>
        <v/>
      </c>
      <c r="AB49" s="27" t="str">
        <f t="shared" si="37"/>
        <v/>
      </c>
      <c r="AC49" s="27" t="str">
        <f t="shared" si="38"/>
        <v/>
      </c>
      <c r="AD49" s="27" t="str">
        <f t="shared" si="39"/>
        <v/>
      </c>
      <c r="AE49" s="27" t="str">
        <f t="shared" si="40"/>
        <v/>
      </c>
      <c r="AF49" s="27" t="str">
        <f t="shared" si="41"/>
        <v/>
      </c>
      <c r="AG49" s="27" t="str">
        <f t="shared" si="42"/>
        <v/>
      </c>
    </row>
    <row r="50" spans="1:33" s="26" customFormat="1" ht="12.75" customHeight="1" x14ac:dyDescent="0.2">
      <c r="A50" s="36" t="s">
        <v>41</v>
      </c>
      <c r="B50" s="36" t="s">
        <v>817</v>
      </c>
      <c r="C50" s="36" t="s">
        <v>818</v>
      </c>
      <c r="D50" s="22" t="str">
        <f t="shared" si="23"/>
        <v>A-CAM II &gt; HC Legacy</v>
      </c>
      <c r="E50" s="23">
        <v>428286</v>
      </c>
      <c r="F50" s="23">
        <v>442711.18</v>
      </c>
      <c r="G50" s="24">
        <f t="shared" si="0"/>
        <v>14425.179999999993</v>
      </c>
      <c r="H50" s="25">
        <f t="shared" si="1"/>
        <v>3.3681185002545015E-2</v>
      </c>
      <c r="J50" s="27">
        <f t="shared" si="2"/>
        <v>442711.18</v>
      </c>
      <c r="K50" s="28"/>
      <c r="L50" s="27" t="str">
        <f t="shared" si="3"/>
        <v/>
      </c>
      <c r="M50" s="28"/>
      <c r="N50" s="27" t="str">
        <f t="shared" si="24"/>
        <v/>
      </c>
      <c r="O50" s="27" t="str">
        <f t="shared" si="25"/>
        <v/>
      </c>
      <c r="P50" s="29" t="str">
        <f t="shared" si="26"/>
        <v/>
      </c>
      <c r="Q50" s="27" t="str">
        <f t="shared" si="27"/>
        <v/>
      </c>
      <c r="R50" s="27" t="str">
        <f t="shared" si="28"/>
        <v/>
      </c>
      <c r="S50" s="27" t="str">
        <f t="shared" si="29"/>
        <v/>
      </c>
      <c r="T50" s="27" t="str">
        <f t="shared" si="30"/>
        <v/>
      </c>
      <c r="U50" s="28"/>
      <c r="V50" s="27" t="str">
        <f t="shared" si="31"/>
        <v/>
      </c>
      <c r="W50" s="27" t="str">
        <f t="shared" si="32"/>
        <v/>
      </c>
      <c r="X50" s="29" t="str">
        <f t="shared" si="33"/>
        <v/>
      </c>
      <c r="Y50" s="27" t="str">
        <f t="shared" si="34"/>
        <v/>
      </c>
      <c r="Z50" s="27" t="str">
        <f t="shared" si="35"/>
        <v/>
      </c>
      <c r="AA50" s="27" t="str">
        <f t="shared" si="36"/>
        <v/>
      </c>
      <c r="AB50" s="27" t="str">
        <f t="shared" si="37"/>
        <v/>
      </c>
      <c r="AC50" s="27" t="str">
        <f t="shared" si="38"/>
        <v/>
      </c>
      <c r="AD50" s="27" t="str">
        <f t="shared" si="39"/>
        <v/>
      </c>
      <c r="AE50" s="27" t="str">
        <f t="shared" si="40"/>
        <v/>
      </c>
      <c r="AF50" s="27" t="str">
        <f t="shared" si="41"/>
        <v/>
      </c>
      <c r="AG50" s="27" t="str">
        <f t="shared" si="42"/>
        <v/>
      </c>
    </row>
    <row r="51" spans="1:33" s="26" customFormat="1" ht="12.75" customHeight="1" x14ac:dyDescent="0.2">
      <c r="A51" s="36" t="s">
        <v>41</v>
      </c>
      <c r="B51" s="36" t="s">
        <v>941</v>
      </c>
      <c r="C51" s="36" t="s">
        <v>942</v>
      </c>
      <c r="D51" s="22" t="str">
        <f t="shared" si="23"/>
        <v>A-CAM II &gt; HC Legacy</v>
      </c>
      <c r="E51" s="23">
        <v>43806</v>
      </c>
      <c r="F51" s="23">
        <v>239104.24</v>
      </c>
      <c r="G51" s="24">
        <f t="shared" si="0"/>
        <v>195298.24</v>
      </c>
      <c r="H51" s="25">
        <f t="shared" si="1"/>
        <v>4.4582532073231977</v>
      </c>
      <c r="J51" s="27">
        <f t="shared" si="2"/>
        <v>239104.24</v>
      </c>
      <c r="K51" s="28"/>
      <c r="L51" s="27" t="str">
        <f t="shared" si="3"/>
        <v/>
      </c>
      <c r="M51" s="28"/>
      <c r="N51" s="27" t="str">
        <f t="shared" si="24"/>
        <v/>
      </c>
      <c r="O51" s="27" t="str">
        <f t="shared" si="25"/>
        <v/>
      </c>
      <c r="P51" s="29" t="str">
        <f t="shared" si="26"/>
        <v/>
      </c>
      <c r="Q51" s="27" t="str">
        <f t="shared" si="27"/>
        <v/>
      </c>
      <c r="R51" s="27" t="str">
        <f t="shared" si="28"/>
        <v/>
      </c>
      <c r="S51" s="27" t="str">
        <f t="shared" si="29"/>
        <v/>
      </c>
      <c r="T51" s="27" t="str">
        <f t="shared" si="30"/>
        <v/>
      </c>
      <c r="U51" s="28"/>
      <c r="V51" s="27" t="str">
        <f t="shared" si="31"/>
        <v/>
      </c>
      <c r="W51" s="27" t="str">
        <f t="shared" si="32"/>
        <v/>
      </c>
      <c r="X51" s="29" t="str">
        <f t="shared" si="33"/>
        <v/>
      </c>
      <c r="Y51" s="27" t="str">
        <f t="shared" si="34"/>
        <v/>
      </c>
      <c r="Z51" s="27" t="str">
        <f t="shared" si="35"/>
        <v/>
      </c>
      <c r="AA51" s="27" t="str">
        <f t="shared" si="36"/>
        <v/>
      </c>
      <c r="AB51" s="27" t="str">
        <f t="shared" si="37"/>
        <v/>
      </c>
      <c r="AC51" s="27" t="str">
        <f t="shared" si="38"/>
        <v/>
      </c>
      <c r="AD51" s="27" t="str">
        <f t="shared" si="39"/>
        <v/>
      </c>
      <c r="AE51" s="27" t="str">
        <f t="shared" si="40"/>
        <v/>
      </c>
      <c r="AF51" s="27" t="str">
        <f t="shared" si="41"/>
        <v/>
      </c>
      <c r="AG51" s="27" t="str">
        <f t="shared" si="42"/>
        <v/>
      </c>
    </row>
    <row r="52" spans="1:33" s="26" customFormat="1" ht="12.75" customHeight="1" x14ac:dyDescent="0.2">
      <c r="A52" s="36" t="s">
        <v>41</v>
      </c>
      <c r="B52" s="36" t="s">
        <v>975</v>
      </c>
      <c r="C52" s="36" t="s">
        <v>976</v>
      </c>
      <c r="D52" s="22" t="str">
        <f t="shared" si="23"/>
        <v>A-CAM II &gt; HC Legacy</v>
      </c>
      <c r="E52" s="23">
        <v>95532</v>
      </c>
      <c r="F52" s="23">
        <v>356539.93</v>
      </c>
      <c r="G52" s="24">
        <f t="shared" si="0"/>
        <v>261007.93</v>
      </c>
      <c r="H52" s="25">
        <f t="shared" si="1"/>
        <v>2.7321518444081563</v>
      </c>
      <c r="J52" s="27">
        <f t="shared" si="2"/>
        <v>356539.93</v>
      </c>
      <c r="K52" s="28"/>
      <c r="L52" s="27" t="str">
        <f t="shared" si="3"/>
        <v/>
      </c>
      <c r="M52" s="28"/>
      <c r="N52" s="27" t="str">
        <f t="shared" si="24"/>
        <v/>
      </c>
      <c r="O52" s="27" t="str">
        <f t="shared" si="25"/>
        <v/>
      </c>
      <c r="P52" s="29" t="str">
        <f t="shared" si="26"/>
        <v/>
      </c>
      <c r="Q52" s="27" t="str">
        <f t="shared" si="27"/>
        <v/>
      </c>
      <c r="R52" s="27" t="str">
        <f t="shared" si="28"/>
        <v/>
      </c>
      <c r="S52" s="27" t="str">
        <f t="shared" si="29"/>
        <v/>
      </c>
      <c r="T52" s="27" t="str">
        <f t="shared" si="30"/>
        <v/>
      </c>
      <c r="U52" s="28"/>
      <c r="V52" s="27" t="str">
        <f t="shared" si="31"/>
        <v/>
      </c>
      <c r="W52" s="27" t="str">
        <f t="shared" si="32"/>
        <v/>
      </c>
      <c r="X52" s="29" t="str">
        <f t="shared" si="33"/>
        <v/>
      </c>
      <c r="Y52" s="27" t="str">
        <f t="shared" si="34"/>
        <v/>
      </c>
      <c r="Z52" s="27" t="str">
        <f t="shared" si="35"/>
        <v/>
      </c>
      <c r="AA52" s="27" t="str">
        <f t="shared" si="36"/>
        <v/>
      </c>
      <c r="AB52" s="27" t="str">
        <f t="shared" si="37"/>
        <v/>
      </c>
      <c r="AC52" s="27" t="str">
        <f t="shared" si="38"/>
        <v/>
      </c>
      <c r="AD52" s="27" t="str">
        <f t="shared" si="39"/>
        <v/>
      </c>
      <c r="AE52" s="27" t="str">
        <f t="shared" si="40"/>
        <v/>
      </c>
      <c r="AF52" s="27" t="str">
        <f t="shared" si="41"/>
        <v/>
      </c>
      <c r="AG52" s="27" t="str">
        <f t="shared" si="42"/>
        <v/>
      </c>
    </row>
    <row r="53" spans="1:33" s="26" customFormat="1" ht="12.75" customHeight="1" x14ac:dyDescent="0.2">
      <c r="A53" s="36" t="s">
        <v>41</v>
      </c>
      <c r="B53" s="36" t="s">
        <v>113</v>
      </c>
      <c r="C53" s="36" t="s">
        <v>112</v>
      </c>
      <c r="D53" s="22" t="str">
        <f t="shared" si="23"/>
        <v>A-CAM II &gt; HC Legacy</v>
      </c>
      <c r="E53" s="23">
        <v>2278245</v>
      </c>
      <c r="F53" s="23">
        <v>4088145.8899999997</v>
      </c>
      <c r="G53" s="24">
        <f t="shared" si="0"/>
        <v>1809900.8899999997</v>
      </c>
      <c r="H53" s="25">
        <f t="shared" si="1"/>
        <v>0.79442768007830578</v>
      </c>
      <c r="J53" s="27">
        <f t="shared" si="2"/>
        <v>4088145.8899999997</v>
      </c>
      <c r="K53" s="28"/>
      <c r="L53" s="27" t="str">
        <f t="shared" si="3"/>
        <v/>
      </c>
      <c r="M53" s="28"/>
      <c r="N53" s="27" t="str">
        <f t="shared" si="24"/>
        <v/>
      </c>
      <c r="O53" s="27" t="str">
        <f t="shared" si="25"/>
        <v/>
      </c>
      <c r="P53" s="29" t="str">
        <f t="shared" si="26"/>
        <v/>
      </c>
      <c r="Q53" s="27" t="str">
        <f t="shared" si="27"/>
        <v/>
      </c>
      <c r="R53" s="27" t="str">
        <f t="shared" si="28"/>
        <v/>
      </c>
      <c r="S53" s="27" t="str">
        <f t="shared" si="29"/>
        <v/>
      </c>
      <c r="T53" s="27" t="str">
        <f t="shared" si="30"/>
        <v/>
      </c>
      <c r="U53" s="28"/>
      <c r="V53" s="27" t="str">
        <f t="shared" si="31"/>
        <v/>
      </c>
      <c r="W53" s="27" t="str">
        <f t="shared" si="32"/>
        <v/>
      </c>
      <c r="X53" s="29" t="str">
        <f t="shared" si="33"/>
        <v/>
      </c>
      <c r="Y53" s="27" t="str">
        <f t="shared" si="34"/>
        <v/>
      </c>
      <c r="Z53" s="27" t="str">
        <f t="shared" si="35"/>
        <v/>
      </c>
      <c r="AA53" s="27" t="str">
        <f t="shared" si="36"/>
        <v/>
      </c>
      <c r="AB53" s="27" t="str">
        <f t="shared" si="37"/>
        <v/>
      </c>
      <c r="AC53" s="27" t="str">
        <f t="shared" si="38"/>
        <v/>
      </c>
      <c r="AD53" s="27" t="str">
        <f t="shared" si="39"/>
        <v/>
      </c>
      <c r="AE53" s="27" t="str">
        <f t="shared" si="40"/>
        <v/>
      </c>
      <c r="AF53" s="27" t="str">
        <f t="shared" si="41"/>
        <v/>
      </c>
      <c r="AG53" s="27" t="str">
        <f t="shared" si="42"/>
        <v/>
      </c>
    </row>
    <row r="54" spans="1:33" s="26" customFormat="1" ht="12.75" customHeight="1" x14ac:dyDescent="0.2">
      <c r="A54" s="36" t="s">
        <v>41</v>
      </c>
      <c r="B54" s="36" t="s">
        <v>1058</v>
      </c>
      <c r="C54" s="36" t="s">
        <v>1059</v>
      </c>
      <c r="D54" s="22" t="str">
        <f t="shared" si="23"/>
        <v>A-CAM II &gt; HC Legacy</v>
      </c>
      <c r="E54" s="23">
        <v>2429556</v>
      </c>
      <c r="F54" s="23">
        <v>2944361.68</v>
      </c>
      <c r="G54" s="24">
        <f t="shared" si="0"/>
        <v>514805.68000000017</v>
      </c>
      <c r="H54" s="25">
        <f t="shared" si="1"/>
        <v>0.21189290553500317</v>
      </c>
      <c r="J54" s="27">
        <f t="shared" si="2"/>
        <v>2944361.68</v>
      </c>
      <c r="K54" s="28"/>
      <c r="L54" s="27" t="str">
        <f t="shared" si="3"/>
        <v/>
      </c>
      <c r="M54" s="28"/>
      <c r="N54" s="27" t="str">
        <f t="shared" si="24"/>
        <v/>
      </c>
      <c r="O54" s="27" t="str">
        <f t="shared" si="25"/>
        <v/>
      </c>
      <c r="P54" s="29" t="str">
        <f t="shared" si="26"/>
        <v/>
      </c>
      <c r="Q54" s="27" t="str">
        <f t="shared" si="27"/>
        <v/>
      </c>
      <c r="R54" s="27" t="str">
        <f t="shared" si="28"/>
        <v/>
      </c>
      <c r="S54" s="27" t="str">
        <f t="shared" si="29"/>
        <v/>
      </c>
      <c r="T54" s="27" t="str">
        <f t="shared" si="30"/>
        <v/>
      </c>
      <c r="U54" s="28"/>
      <c r="V54" s="27" t="str">
        <f t="shared" si="31"/>
        <v/>
      </c>
      <c r="W54" s="27" t="str">
        <f t="shared" si="32"/>
        <v/>
      </c>
      <c r="X54" s="29" t="str">
        <f t="shared" si="33"/>
        <v/>
      </c>
      <c r="Y54" s="27" t="str">
        <f t="shared" si="34"/>
        <v/>
      </c>
      <c r="Z54" s="27" t="str">
        <f t="shared" si="35"/>
        <v/>
      </c>
      <c r="AA54" s="27" t="str">
        <f t="shared" si="36"/>
        <v/>
      </c>
      <c r="AB54" s="27" t="str">
        <f t="shared" si="37"/>
        <v/>
      </c>
      <c r="AC54" s="27" t="str">
        <f t="shared" si="38"/>
        <v/>
      </c>
      <c r="AD54" s="27" t="str">
        <f t="shared" si="39"/>
        <v/>
      </c>
      <c r="AE54" s="27" t="str">
        <f t="shared" si="40"/>
        <v/>
      </c>
      <c r="AF54" s="27" t="str">
        <f t="shared" si="41"/>
        <v/>
      </c>
      <c r="AG54" s="27" t="str">
        <f t="shared" si="42"/>
        <v/>
      </c>
    </row>
    <row r="55" spans="1:33" s="26" customFormat="1" ht="12.75" customHeight="1" x14ac:dyDescent="0.2">
      <c r="A55" s="36" t="s">
        <v>41</v>
      </c>
      <c r="B55" s="36" t="s">
        <v>1070</v>
      </c>
      <c r="C55" s="36" t="s">
        <v>1071</v>
      </c>
      <c r="D55" s="22" t="str">
        <f t="shared" si="23"/>
        <v>A-CAM II &gt; HC Legacy</v>
      </c>
      <c r="E55" s="23">
        <v>66972</v>
      </c>
      <c r="F55" s="23">
        <v>222924.31</v>
      </c>
      <c r="G55" s="24">
        <f t="shared" si="0"/>
        <v>155952.31</v>
      </c>
      <c r="H55" s="25">
        <f t="shared" si="1"/>
        <v>2.3286195723585976</v>
      </c>
      <c r="J55" s="27">
        <f t="shared" si="2"/>
        <v>222924.31</v>
      </c>
      <c r="K55" s="28"/>
      <c r="L55" s="27" t="str">
        <f t="shared" si="3"/>
        <v/>
      </c>
      <c r="M55" s="28"/>
      <c r="N55" s="27" t="str">
        <f t="shared" si="24"/>
        <v/>
      </c>
      <c r="O55" s="27" t="str">
        <f t="shared" si="25"/>
        <v/>
      </c>
      <c r="P55" s="29" t="str">
        <f t="shared" si="26"/>
        <v/>
      </c>
      <c r="Q55" s="27" t="str">
        <f t="shared" si="27"/>
        <v/>
      </c>
      <c r="R55" s="27" t="str">
        <f t="shared" si="28"/>
        <v/>
      </c>
      <c r="S55" s="27" t="str">
        <f t="shared" si="29"/>
        <v/>
      </c>
      <c r="T55" s="27" t="str">
        <f t="shared" si="30"/>
        <v/>
      </c>
      <c r="U55" s="28"/>
      <c r="V55" s="27" t="str">
        <f t="shared" si="31"/>
        <v/>
      </c>
      <c r="W55" s="27" t="str">
        <f t="shared" si="32"/>
        <v/>
      </c>
      <c r="X55" s="29" t="str">
        <f t="shared" si="33"/>
        <v/>
      </c>
      <c r="Y55" s="27" t="str">
        <f t="shared" si="34"/>
        <v/>
      </c>
      <c r="Z55" s="27" t="str">
        <f t="shared" si="35"/>
        <v/>
      </c>
      <c r="AA55" s="27" t="str">
        <f t="shared" si="36"/>
        <v/>
      </c>
      <c r="AB55" s="27" t="str">
        <f t="shared" si="37"/>
        <v/>
      </c>
      <c r="AC55" s="27" t="str">
        <f t="shared" si="38"/>
        <v/>
      </c>
      <c r="AD55" s="27" t="str">
        <f t="shared" si="39"/>
        <v/>
      </c>
      <c r="AE55" s="27" t="str">
        <f t="shared" si="40"/>
        <v/>
      </c>
      <c r="AF55" s="27" t="str">
        <f t="shared" si="41"/>
        <v/>
      </c>
      <c r="AG55" s="27" t="str">
        <f t="shared" si="42"/>
        <v/>
      </c>
    </row>
    <row r="56" spans="1:33" s="26" customFormat="1" ht="12.75" customHeight="1" x14ac:dyDescent="0.2">
      <c r="A56" s="36" t="s">
        <v>114</v>
      </c>
      <c r="B56" s="36" t="s">
        <v>35</v>
      </c>
      <c r="C56" s="36" t="s">
        <v>36</v>
      </c>
      <c r="D56" s="22" t="str">
        <f t="shared" si="23"/>
        <v>Tier 2</v>
      </c>
      <c r="E56" s="23">
        <v>676968</v>
      </c>
      <c r="F56" s="23">
        <v>565500.26</v>
      </c>
      <c r="G56" s="24">
        <f t="shared" si="0"/>
        <v>-111467.73999999999</v>
      </c>
      <c r="H56" s="25">
        <f t="shared" si="1"/>
        <v>0.16465732501388544</v>
      </c>
      <c r="J56" s="27" t="str">
        <f t="shared" si="2"/>
        <v/>
      </c>
      <c r="K56" s="28"/>
      <c r="L56" s="27" t="str">
        <f t="shared" si="3"/>
        <v/>
      </c>
      <c r="M56" s="28"/>
      <c r="N56" s="27">
        <f t="shared" si="24"/>
        <v>22293.547999999999</v>
      </c>
      <c r="O56" s="27">
        <f t="shared" si="25"/>
        <v>33848.400000000001</v>
      </c>
      <c r="P56" s="29" t="str">
        <f t="shared" si="26"/>
        <v>No</v>
      </c>
      <c r="Q56" s="27">
        <f t="shared" si="27"/>
        <v>643119.6</v>
      </c>
      <c r="R56" s="27">
        <f t="shared" si="28"/>
        <v>609271.20000000007</v>
      </c>
      <c r="S56" s="27">
        <f t="shared" si="29"/>
        <v>575422.79999999993</v>
      </c>
      <c r="T56" s="27">
        <f t="shared" si="30"/>
        <v>565500.26</v>
      </c>
      <c r="U56" s="28"/>
      <c r="V56" s="27" t="str">
        <f t="shared" si="31"/>
        <v/>
      </c>
      <c r="W56" s="27" t="str">
        <f t="shared" si="32"/>
        <v/>
      </c>
      <c r="X56" s="29" t="str">
        <f t="shared" si="33"/>
        <v/>
      </c>
      <c r="Y56" s="27" t="str">
        <f t="shared" si="34"/>
        <v/>
      </c>
      <c r="Z56" s="27" t="str">
        <f t="shared" si="35"/>
        <v/>
      </c>
      <c r="AA56" s="27" t="str">
        <f t="shared" si="36"/>
        <v/>
      </c>
      <c r="AB56" s="27" t="str">
        <f t="shared" si="37"/>
        <v/>
      </c>
      <c r="AC56" s="27" t="str">
        <f t="shared" si="38"/>
        <v/>
      </c>
      <c r="AD56" s="27" t="str">
        <f t="shared" si="39"/>
        <v/>
      </c>
      <c r="AE56" s="27" t="str">
        <f t="shared" si="40"/>
        <v/>
      </c>
      <c r="AF56" s="27" t="str">
        <f t="shared" si="41"/>
        <v/>
      </c>
      <c r="AG56" s="27" t="str">
        <f t="shared" si="42"/>
        <v/>
      </c>
    </row>
    <row r="57" spans="1:33" s="26" customFormat="1" ht="12.75" customHeight="1" x14ac:dyDescent="0.2">
      <c r="A57" s="36" t="s">
        <v>42</v>
      </c>
      <c r="B57" s="36" t="s">
        <v>188</v>
      </c>
      <c r="C57" s="36" t="s">
        <v>189</v>
      </c>
      <c r="D57" s="22" t="str">
        <f t="shared" si="23"/>
        <v>Tier 3</v>
      </c>
      <c r="E57" s="23">
        <v>2582766</v>
      </c>
      <c r="F57" s="23">
        <v>1595228.03</v>
      </c>
      <c r="G57" s="24">
        <f t="shared" si="0"/>
        <v>-987537.97</v>
      </c>
      <c r="H57" s="25">
        <f t="shared" si="1"/>
        <v>0.38235673305285883</v>
      </c>
      <c r="J57" s="27" t="str">
        <f t="shared" si="2"/>
        <v/>
      </c>
      <c r="K57" s="28"/>
      <c r="L57" s="27" t="str">
        <f t="shared" si="3"/>
        <v/>
      </c>
      <c r="M57" s="28"/>
      <c r="N57" s="27" t="str">
        <f t="shared" si="24"/>
        <v/>
      </c>
      <c r="O57" s="27" t="str">
        <f t="shared" si="25"/>
        <v/>
      </c>
      <c r="P57" s="29" t="str">
        <f t="shared" si="26"/>
        <v/>
      </c>
      <c r="Q57" s="27" t="str">
        <f t="shared" si="27"/>
        <v/>
      </c>
      <c r="R57" s="27" t="str">
        <f t="shared" si="28"/>
        <v/>
      </c>
      <c r="S57" s="27" t="str">
        <f t="shared" si="29"/>
        <v/>
      </c>
      <c r="T57" s="27" t="str">
        <f t="shared" si="30"/>
        <v/>
      </c>
      <c r="U57" s="28"/>
      <c r="V57" s="27">
        <f t="shared" si="31"/>
        <v>98753.797000000006</v>
      </c>
      <c r="W57" s="27">
        <f t="shared" si="32"/>
        <v>129138.3</v>
      </c>
      <c r="X57" s="29" t="str">
        <f t="shared" si="33"/>
        <v>No</v>
      </c>
      <c r="Y57" s="27">
        <f t="shared" si="34"/>
        <v>2453627.6999999997</v>
      </c>
      <c r="Z57" s="27">
        <f t="shared" si="35"/>
        <v>2324489.4</v>
      </c>
      <c r="AA57" s="27">
        <f t="shared" si="36"/>
        <v>2195351.1</v>
      </c>
      <c r="AB57" s="27">
        <f t="shared" si="37"/>
        <v>2066212.8</v>
      </c>
      <c r="AC57" s="27">
        <f t="shared" si="38"/>
        <v>1937074.5</v>
      </c>
      <c r="AD57" s="27">
        <f t="shared" si="39"/>
        <v>1807936.2</v>
      </c>
      <c r="AE57" s="27">
        <f t="shared" si="40"/>
        <v>1678797.9000000001</v>
      </c>
      <c r="AF57" s="27">
        <f t="shared" si="41"/>
        <v>1595228.03</v>
      </c>
      <c r="AG57" s="27">
        <f t="shared" si="42"/>
        <v>1595228.03</v>
      </c>
    </row>
    <row r="58" spans="1:33" s="26" customFormat="1" ht="12.75" customHeight="1" x14ac:dyDescent="0.2">
      <c r="A58" s="36" t="s">
        <v>42</v>
      </c>
      <c r="B58" s="36" t="s">
        <v>369</v>
      </c>
      <c r="C58" s="36" t="s">
        <v>370</v>
      </c>
      <c r="D58" s="22" t="str">
        <f t="shared" si="23"/>
        <v>Tier 3</v>
      </c>
      <c r="E58" s="23">
        <v>2729070</v>
      </c>
      <c r="F58" s="23">
        <v>657050.92000000004</v>
      </c>
      <c r="G58" s="24">
        <f t="shared" si="0"/>
        <v>-2072019.08</v>
      </c>
      <c r="H58" s="25">
        <f t="shared" si="1"/>
        <v>0.75923999017980492</v>
      </c>
      <c r="J58" s="27" t="str">
        <f t="shared" si="2"/>
        <v/>
      </c>
      <c r="K58" s="28"/>
      <c r="L58" s="27" t="str">
        <f t="shared" si="3"/>
        <v/>
      </c>
      <c r="M58" s="28"/>
      <c r="N58" s="27" t="str">
        <f t="shared" si="24"/>
        <v/>
      </c>
      <c r="O58" s="27" t="str">
        <f t="shared" si="25"/>
        <v/>
      </c>
      <c r="P58" s="29" t="str">
        <f t="shared" si="26"/>
        <v/>
      </c>
      <c r="Q58" s="27" t="str">
        <f t="shared" si="27"/>
        <v/>
      </c>
      <c r="R58" s="27" t="str">
        <f t="shared" si="28"/>
        <v/>
      </c>
      <c r="S58" s="27" t="str">
        <f t="shared" si="29"/>
        <v/>
      </c>
      <c r="T58" s="27" t="str">
        <f t="shared" si="30"/>
        <v/>
      </c>
      <c r="U58" s="28"/>
      <c r="V58" s="27">
        <f t="shared" si="31"/>
        <v>207201.90800000002</v>
      </c>
      <c r="W58" s="27">
        <f t="shared" si="32"/>
        <v>136453.5</v>
      </c>
      <c r="X58" s="29" t="str">
        <f t="shared" si="33"/>
        <v>Yes</v>
      </c>
      <c r="Y58" s="27">
        <f t="shared" si="34"/>
        <v>2521868.0920000002</v>
      </c>
      <c r="Z58" s="27">
        <f t="shared" si="35"/>
        <v>2314666.1840000004</v>
      </c>
      <c r="AA58" s="27">
        <f t="shared" si="36"/>
        <v>2107464.2760000001</v>
      </c>
      <c r="AB58" s="27">
        <f t="shared" si="37"/>
        <v>1900262.3680000002</v>
      </c>
      <c r="AC58" s="27">
        <f t="shared" si="38"/>
        <v>1693060.46</v>
      </c>
      <c r="AD58" s="27">
        <f t="shared" si="39"/>
        <v>1485858.5520000001</v>
      </c>
      <c r="AE58" s="27">
        <f t="shared" si="40"/>
        <v>1278656.6440000001</v>
      </c>
      <c r="AF58" s="27">
        <f t="shared" si="41"/>
        <v>1071454.736</v>
      </c>
      <c r="AG58" s="27">
        <f t="shared" si="42"/>
        <v>864252.8280000001</v>
      </c>
    </row>
    <row r="59" spans="1:33" s="26" customFormat="1" ht="12.75" customHeight="1" x14ac:dyDescent="0.2">
      <c r="A59" s="36" t="s">
        <v>42</v>
      </c>
      <c r="B59" s="36" t="s">
        <v>375</v>
      </c>
      <c r="C59" s="36" t="s">
        <v>376</v>
      </c>
      <c r="D59" s="22" t="str">
        <f t="shared" si="23"/>
        <v>A-CAM II &gt; HC Legacy</v>
      </c>
      <c r="E59" s="23">
        <v>2073294</v>
      </c>
      <c r="F59" s="23">
        <v>2892004.12</v>
      </c>
      <c r="G59" s="24">
        <f t="shared" si="0"/>
        <v>818710.12000000011</v>
      </c>
      <c r="H59" s="25">
        <f t="shared" si="1"/>
        <v>0.39488375502943629</v>
      </c>
      <c r="J59" s="27">
        <f t="shared" si="2"/>
        <v>2892004.12</v>
      </c>
      <c r="K59" s="28"/>
      <c r="L59" s="27" t="str">
        <f t="shared" si="3"/>
        <v/>
      </c>
      <c r="M59" s="28"/>
      <c r="N59" s="27" t="str">
        <f t="shared" si="24"/>
        <v/>
      </c>
      <c r="O59" s="27" t="str">
        <f t="shared" si="25"/>
        <v/>
      </c>
      <c r="P59" s="29" t="str">
        <f t="shared" si="26"/>
        <v/>
      </c>
      <c r="Q59" s="27" t="str">
        <f t="shared" si="27"/>
        <v/>
      </c>
      <c r="R59" s="27" t="str">
        <f t="shared" si="28"/>
        <v/>
      </c>
      <c r="S59" s="27" t="str">
        <f t="shared" si="29"/>
        <v/>
      </c>
      <c r="T59" s="27" t="str">
        <f t="shared" si="30"/>
        <v/>
      </c>
      <c r="U59" s="28"/>
      <c r="V59" s="27" t="str">
        <f t="shared" si="31"/>
        <v/>
      </c>
      <c r="W59" s="27" t="str">
        <f t="shared" si="32"/>
        <v/>
      </c>
      <c r="X59" s="29" t="str">
        <f t="shared" si="33"/>
        <v/>
      </c>
      <c r="Y59" s="27" t="str">
        <f t="shared" si="34"/>
        <v/>
      </c>
      <c r="Z59" s="27" t="str">
        <f t="shared" si="35"/>
        <v/>
      </c>
      <c r="AA59" s="27" t="str">
        <f t="shared" si="36"/>
        <v/>
      </c>
      <c r="AB59" s="27" t="str">
        <f t="shared" si="37"/>
        <v/>
      </c>
      <c r="AC59" s="27" t="str">
        <f t="shared" si="38"/>
        <v/>
      </c>
      <c r="AD59" s="27" t="str">
        <f t="shared" si="39"/>
        <v/>
      </c>
      <c r="AE59" s="27" t="str">
        <f t="shared" si="40"/>
        <v/>
      </c>
      <c r="AF59" s="27" t="str">
        <f t="shared" si="41"/>
        <v/>
      </c>
      <c r="AG59" s="27" t="str">
        <f t="shared" si="42"/>
        <v/>
      </c>
    </row>
    <row r="60" spans="1:33" s="26" customFormat="1" ht="12.75" customHeight="1" x14ac:dyDescent="0.2">
      <c r="A60" s="36" t="s">
        <v>42</v>
      </c>
      <c r="B60" s="36" t="s">
        <v>383</v>
      </c>
      <c r="C60" s="36" t="s">
        <v>384</v>
      </c>
      <c r="D60" s="22" t="str">
        <f t="shared" si="23"/>
        <v>Tier 2</v>
      </c>
      <c r="E60" s="23">
        <v>2674128</v>
      </c>
      <c r="F60" s="23">
        <v>2218050.7999999998</v>
      </c>
      <c r="G60" s="24">
        <f t="shared" si="0"/>
        <v>-456077.20000000019</v>
      </c>
      <c r="H60" s="25">
        <f t="shared" si="1"/>
        <v>0.17055174621409303</v>
      </c>
      <c r="J60" s="27" t="str">
        <f t="shared" si="2"/>
        <v/>
      </c>
      <c r="K60" s="28"/>
      <c r="L60" s="27" t="str">
        <f t="shared" si="3"/>
        <v/>
      </c>
      <c r="M60" s="28"/>
      <c r="N60" s="27">
        <f t="shared" si="24"/>
        <v>91215.440000000046</v>
      </c>
      <c r="O60" s="27">
        <f t="shared" si="25"/>
        <v>133706.4</v>
      </c>
      <c r="P60" s="29" t="str">
        <f t="shared" si="26"/>
        <v>No</v>
      </c>
      <c r="Q60" s="27">
        <f t="shared" si="27"/>
        <v>2540421.6</v>
      </c>
      <c r="R60" s="27">
        <f t="shared" si="28"/>
        <v>2406715.2000000002</v>
      </c>
      <c r="S60" s="27">
        <f t="shared" si="29"/>
        <v>2273008.7999999998</v>
      </c>
      <c r="T60" s="27">
        <f t="shared" si="30"/>
        <v>2218050.7999999998</v>
      </c>
      <c r="U60" s="28"/>
      <c r="V60" s="27" t="str">
        <f t="shared" si="31"/>
        <v/>
      </c>
      <c r="W60" s="27" t="str">
        <f t="shared" si="32"/>
        <v/>
      </c>
      <c r="X60" s="29" t="str">
        <f t="shared" si="33"/>
        <v/>
      </c>
      <c r="Y60" s="27" t="str">
        <f t="shared" si="34"/>
        <v/>
      </c>
      <c r="Z60" s="27" t="str">
        <f t="shared" si="35"/>
        <v/>
      </c>
      <c r="AA60" s="27" t="str">
        <f t="shared" si="36"/>
        <v/>
      </c>
      <c r="AB60" s="27" t="str">
        <f t="shared" si="37"/>
        <v/>
      </c>
      <c r="AC60" s="27" t="str">
        <f t="shared" si="38"/>
        <v/>
      </c>
      <c r="AD60" s="27" t="str">
        <f t="shared" si="39"/>
        <v/>
      </c>
      <c r="AE60" s="27" t="str">
        <f t="shared" si="40"/>
        <v/>
      </c>
      <c r="AF60" s="27" t="str">
        <f t="shared" si="41"/>
        <v/>
      </c>
      <c r="AG60" s="27" t="str">
        <f t="shared" si="42"/>
        <v/>
      </c>
    </row>
    <row r="61" spans="1:33" s="26" customFormat="1" ht="12.75" customHeight="1" x14ac:dyDescent="0.2">
      <c r="A61" s="36" t="s">
        <v>42</v>
      </c>
      <c r="B61" s="36" t="s">
        <v>454</v>
      </c>
      <c r="C61" s="36" t="s">
        <v>455</v>
      </c>
      <c r="D61" s="22" t="str">
        <f t="shared" si="23"/>
        <v>A-CAM II &gt; HC Legacy</v>
      </c>
      <c r="E61" s="23">
        <v>442986</v>
      </c>
      <c r="F61" s="23">
        <v>643263.32999999996</v>
      </c>
      <c r="G61" s="24">
        <f t="shared" si="0"/>
        <v>200277.32999999996</v>
      </c>
      <c r="H61" s="25">
        <f t="shared" si="1"/>
        <v>0.45210758353537123</v>
      </c>
      <c r="J61" s="27">
        <f t="shared" si="2"/>
        <v>643263.32999999996</v>
      </c>
      <c r="K61" s="28"/>
      <c r="L61" s="27" t="str">
        <f t="shared" si="3"/>
        <v/>
      </c>
      <c r="M61" s="28"/>
      <c r="N61" s="27" t="str">
        <f t="shared" si="24"/>
        <v/>
      </c>
      <c r="O61" s="27" t="str">
        <f t="shared" si="25"/>
        <v/>
      </c>
      <c r="P61" s="29" t="str">
        <f t="shared" si="26"/>
        <v/>
      </c>
      <c r="Q61" s="27" t="str">
        <f t="shared" si="27"/>
        <v/>
      </c>
      <c r="R61" s="27" t="str">
        <f t="shared" si="28"/>
        <v/>
      </c>
      <c r="S61" s="27" t="str">
        <f t="shared" si="29"/>
        <v/>
      </c>
      <c r="T61" s="27" t="str">
        <f t="shared" si="30"/>
        <v/>
      </c>
      <c r="U61" s="28"/>
      <c r="V61" s="27" t="str">
        <f t="shared" si="31"/>
        <v/>
      </c>
      <c r="W61" s="27" t="str">
        <f t="shared" si="32"/>
        <v/>
      </c>
      <c r="X61" s="29" t="str">
        <f t="shared" si="33"/>
        <v/>
      </c>
      <c r="Y61" s="27" t="str">
        <f t="shared" si="34"/>
        <v/>
      </c>
      <c r="Z61" s="27" t="str">
        <f t="shared" si="35"/>
        <v/>
      </c>
      <c r="AA61" s="27" t="str">
        <f t="shared" si="36"/>
        <v/>
      </c>
      <c r="AB61" s="27" t="str">
        <f t="shared" si="37"/>
        <v/>
      </c>
      <c r="AC61" s="27" t="str">
        <f t="shared" si="38"/>
        <v/>
      </c>
      <c r="AD61" s="27" t="str">
        <f t="shared" si="39"/>
        <v/>
      </c>
      <c r="AE61" s="27" t="str">
        <f t="shared" si="40"/>
        <v/>
      </c>
      <c r="AF61" s="27" t="str">
        <f t="shared" si="41"/>
        <v/>
      </c>
      <c r="AG61" s="27" t="str">
        <f t="shared" si="42"/>
        <v/>
      </c>
    </row>
    <row r="62" spans="1:33" s="26" customFormat="1" ht="12.75" customHeight="1" x14ac:dyDescent="0.2">
      <c r="A62" s="36" t="s">
        <v>42</v>
      </c>
      <c r="B62" s="36" t="s">
        <v>597</v>
      </c>
      <c r="C62" s="36" t="s">
        <v>598</v>
      </c>
      <c r="D62" s="22" t="str">
        <f t="shared" si="23"/>
        <v>Tier 3</v>
      </c>
      <c r="E62" s="23">
        <v>1211508</v>
      </c>
      <c r="F62" s="23">
        <v>265762.95</v>
      </c>
      <c r="G62" s="24">
        <f t="shared" si="0"/>
        <v>-945745.05</v>
      </c>
      <c r="H62" s="25">
        <f t="shared" si="1"/>
        <v>0.7806345892887212</v>
      </c>
      <c r="J62" s="27" t="str">
        <f t="shared" si="2"/>
        <v/>
      </c>
      <c r="K62" s="28"/>
      <c r="L62" s="27" t="str">
        <f t="shared" si="3"/>
        <v/>
      </c>
      <c r="M62" s="28"/>
      <c r="N62" s="27" t="str">
        <f t="shared" si="24"/>
        <v/>
      </c>
      <c r="O62" s="27" t="str">
        <f t="shared" si="25"/>
        <v/>
      </c>
      <c r="P62" s="29" t="str">
        <f t="shared" si="26"/>
        <v/>
      </c>
      <c r="Q62" s="27" t="str">
        <f t="shared" si="27"/>
        <v/>
      </c>
      <c r="R62" s="27" t="str">
        <f t="shared" si="28"/>
        <v/>
      </c>
      <c r="S62" s="27" t="str">
        <f t="shared" si="29"/>
        <v/>
      </c>
      <c r="T62" s="27" t="str">
        <f t="shared" si="30"/>
        <v/>
      </c>
      <c r="U62" s="28"/>
      <c r="V62" s="27">
        <f t="shared" si="31"/>
        <v>94574.505000000005</v>
      </c>
      <c r="W62" s="27">
        <f t="shared" si="32"/>
        <v>60575.4</v>
      </c>
      <c r="X62" s="29" t="str">
        <f t="shared" si="33"/>
        <v>Yes</v>
      </c>
      <c r="Y62" s="27">
        <f t="shared" si="34"/>
        <v>1116933.4950000001</v>
      </c>
      <c r="Z62" s="27">
        <f t="shared" si="35"/>
        <v>1022358.99</v>
      </c>
      <c r="AA62" s="27">
        <f t="shared" si="36"/>
        <v>927784.4850000001</v>
      </c>
      <c r="AB62" s="27">
        <f t="shared" si="37"/>
        <v>833209.98</v>
      </c>
      <c r="AC62" s="27">
        <f t="shared" si="38"/>
        <v>738635.47500000009</v>
      </c>
      <c r="AD62" s="27">
        <f t="shared" si="39"/>
        <v>644060.97</v>
      </c>
      <c r="AE62" s="27">
        <f t="shared" si="40"/>
        <v>549486.46500000008</v>
      </c>
      <c r="AF62" s="27">
        <f t="shared" si="41"/>
        <v>454911.96</v>
      </c>
      <c r="AG62" s="27">
        <f t="shared" si="42"/>
        <v>360337.45500000002</v>
      </c>
    </row>
    <row r="63" spans="1:33" s="26" customFormat="1" ht="12.75" customHeight="1" x14ac:dyDescent="0.2">
      <c r="A63" s="36" t="s">
        <v>42</v>
      </c>
      <c r="B63" s="36" t="s">
        <v>739</v>
      </c>
      <c r="C63" s="36" t="s">
        <v>740</v>
      </c>
      <c r="D63" s="22" t="str">
        <f t="shared" si="23"/>
        <v>Tier 3</v>
      </c>
      <c r="E63" s="23">
        <v>6085206</v>
      </c>
      <c r="F63" s="23">
        <v>3517563.68</v>
      </c>
      <c r="G63" s="24">
        <f t="shared" si="0"/>
        <v>-2567642.3199999998</v>
      </c>
      <c r="H63" s="25">
        <f t="shared" si="1"/>
        <v>0.42194829887435198</v>
      </c>
      <c r="J63" s="27" t="str">
        <f t="shared" si="2"/>
        <v/>
      </c>
      <c r="K63" s="28"/>
      <c r="L63" s="27" t="str">
        <f t="shared" si="3"/>
        <v/>
      </c>
      <c r="M63" s="28"/>
      <c r="N63" s="27" t="str">
        <f t="shared" si="24"/>
        <v/>
      </c>
      <c r="O63" s="27" t="str">
        <f t="shared" si="25"/>
        <v/>
      </c>
      <c r="P63" s="29" t="str">
        <f t="shared" si="26"/>
        <v/>
      </c>
      <c r="Q63" s="27" t="str">
        <f t="shared" si="27"/>
        <v/>
      </c>
      <c r="R63" s="27" t="str">
        <f t="shared" si="28"/>
        <v/>
      </c>
      <c r="S63" s="27" t="str">
        <f t="shared" si="29"/>
        <v/>
      </c>
      <c r="T63" s="27" t="str">
        <f t="shared" si="30"/>
        <v/>
      </c>
      <c r="U63" s="28"/>
      <c r="V63" s="27">
        <f t="shared" si="31"/>
        <v>256764.23199999999</v>
      </c>
      <c r="W63" s="27">
        <f t="shared" si="32"/>
        <v>304260.3</v>
      </c>
      <c r="X63" s="29" t="str">
        <f t="shared" si="33"/>
        <v>No</v>
      </c>
      <c r="Y63" s="27">
        <f t="shared" si="34"/>
        <v>5780945.7000000002</v>
      </c>
      <c r="Z63" s="27">
        <f t="shared" si="35"/>
        <v>5476685.4000000004</v>
      </c>
      <c r="AA63" s="27">
        <f t="shared" si="36"/>
        <v>5172425.0999999996</v>
      </c>
      <c r="AB63" s="27">
        <f t="shared" si="37"/>
        <v>4868164.8</v>
      </c>
      <c r="AC63" s="27">
        <f t="shared" si="38"/>
        <v>4563904.5</v>
      </c>
      <c r="AD63" s="27">
        <f t="shared" si="39"/>
        <v>4259644.2</v>
      </c>
      <c r="AE63" s="27">
        <f t="shared" si="40"/>
        <v>3955383.9</v>
      </c>
      <c r="AF63" s="27">
        <f t="shared" si="41"/>
        <v>3651123.6</v>
      </c>
      <c r="AG63" s="27">
        <f t="shared" si="42"/>
        <v>3517563.68</v>
      </c>
    </row>
    <row r="64" spans="1:33" s="26" customFormat="1" ht="12.75" customHeight="1" x14ac:dyDescent="0.2">
      <c r="A64" s="36" t="s">
        <v>42</v>
      </c>
      <c r="B64" s="36" t="s">
        <v>755</v>
      </c>
      <c r="C64" s="36" t="s">
        <v>756</v>
      </c>
      <c r="D64" s="22" t="str">
        <f t="shared" si="23"/>
        <v>Tier 3</v>
      </c>
      <c r="E64" s="23">
        <v>5565519</v>
      </c>
      <c r="F64" s="23">
        <v>2284058.19</v>
      </c>
      <c r="G64" s="24">
        <f t="shared" si="0"/>
        <v>-3281460.81</v>
      </c>
      <c r="H64" s="25">
        <f t="shared" si="1"/>
        <v>0.5896055354406301</v>
      </c>
      <c r="J64" s="27" t="str">
        <f t="shared" si="2"/>
        <v/>
      </c>
      <c r="K64" s="28"/>
      <c r="L64" s="27" t="str">
        <f t="shared" si="3"/>
        <v/>
      </c>
      <c r="M64" s="28"/>
      <c r="N64" s="27" t="str">
        <f t="shared" si="24"/>
        <v/>
      </c>
      <c r="O64" s="27" t="str">
        <f t="shared" si="25"/>
        <v/>
      </c>
      <c r="P64" s="29" t="str">
        <f t="shared" si="26"/>
        <v/>
      </c>
      <c r="Q64" s="27" t="str">
        <f t="shared" si="27"/>
        <v/>
      </c>
      <c r="R64" s="27" t="str">
        <f t="shared" si="28"/>
        <v/>
      </c>
      <c r="S64" s="27" t="str">
        <f t="shared" si="29"/>
        <v/>
      </c>
      <c r="T64" s="27" t="str">
        <f t="shared" si="30"/>
        <v/>
      </c>
      <c r="U64" s="28"/>
      <c r="V64" s="27">
        <f t="shared" si="31"/>
        <v>328146.08100000001</v>
      </c>
      <c r="W64" s="27">
        <f t="shared" si="32"/>
        <v>278275.95</v>
      </c>
      <c r="X64" s="29" t="str">
        <f t="shared" si="33"/>
        <v>Yes</v>
      </c>
      <c r="Y64" s="27">
        <f t="shared" si="34"/>
        <v>5237372.9189999998</v>
      </c>
      <c r="Z64" s="27">
        <f t="shared" si="35"/>
        <v>4909226.8379999995</v>
      </c>
      <c r="AA64" s="27">
        <f t="shared" si="36"/>
        <v>4581080.7569999993</v>
      </c>
      <c r="AB64" s="27">
        <f t="shared" si="37"/>
        <v>4252934.676</v>
      </c>
      <c r="AC64" s="27">
        <f t="shared" si="38"/>
        <v>3924788.5949999997</v>
      </c>
      <c r="AD64" s="27">
        <f t="shared" si="39"/>
        <v>3596642.514</v>
      </c>
      <c r="AE64" s="27">
        <f t="shared" si="40"/>
        <v>3268496.4330000002</v>
      </c>
      <c r="AF64" s="27">
        <f t="shared" si="41"/>
        <v>2940350.352</v>
      </c>
      <c r="AG64" s="27">
        <f t="shared" si="42"/>
        <v>2612204.2709999997</v>
      </c>
    </row>
    <row r="65" spans="1:33" s="26" customFormat="1" ht="12.75" customHeight="1" x14ac:dyDescent="0.2">
      <c r="A65" s="36" t="s">
        <v>42</v>
      </c>
      <c r="B65" s="36" t="s">
        <v>765</v>
      </c>
      <c r="C65" s="36" t="s">
        <v>766</v>
      </c>
      <c r="D65" s="22" t="str">
        <f t="shared" si="23"/>
        <v>Tier 3</v>
      </c>
      <c r="E65" s="23">
        <v>1827177</v>
      </c>
      <c r="F65" s="23">
        <v>390650.99</v>
      </c>
      <c r="G65" s="24">
        <f t="shared" si="0"/>
        <v>-1436526.01</v>
      </c>
      <c r="H65" s="25">
        <f t="shared" si="1"/>
        <v>0.78619970041216591</v>
      </c>
      <c r="J65" s="27" t="str">
        <f t="shared" si="2"/>
        <v/>
      </c>
      <c r="K65" s="28"/>
      <c r="L65" s="27" t="str">
        <f t="shared" si="3"/>
        <v/>
      </c>
      <c r="M65" s="28"/>
      <c r="N65" s="27" t="str">
        <f t="shared" si="24"/>
        <v/>
      </c>
      <c r="O65" s="27" t="str">
        <f t="shared" si="25"/>
        <v/>
      </c>
      <c r="P65" s="29" t="str">
        <f t="shared" si="26"/>
        <v/>
      </c>
      <c r="Q65" s="27" t="str">
        <f t="shared" si="27"/>
        <v/>
      </c>
      <c r="R65" s="27" t="str">
        <f t="shared" si="28"/>
        <v/>
      </c>
      <c r="S65" s="27" t="str">
        <f t="shared" si="29"/>
        <v/>
      </c>
      <c r="T65" s="27" t="str">
        <f t="shared" si="30"/>
        <v/>
      </c>
      <c r="U65" s="28"/>
      <c r="V65" s="27">
        <f t="shared" si="31"/>
        <v>143652.601</v>
      </c>
      <c r="W65" s="27">
        <f t="shared" si="32"/>
        <v>91358.85</v>
      </c>
      <c r="X65" s="29" t="str">
        <f t="shared" si="33"/>
        <v>Yes</v>
      </c>
      <c r="Y65" s="27">
        <f t="shared" si="34"/>
        <v>1683524.399</v>
      </c>
      <c r="Z65" s="27">
        <f t="shared" si="35"/>
        <v>1539871.798</v>
      </c>
      <c r="AA65" s="27">
        <f t="shared" si="36"/>
        <v>1396219.1969999999</v>
      </c>
      <c r="AB65" s="27">
        <f t="shared" si="37"/>
        <v>1252566.5959999999</v>
      </c>
      <c r="AC65" s="27">
        <f t="shared" si="38"/>
        <v>1108913.9950000001</v>
      </c>
      <c r="AD65" s="27">
        <f t="shared" si="39"/>
        <v>965261.39399999997</v>
      </c>
      <c r="AE65" s="27">
        <f t="shared" si="40"/>
        <v>821608.79300000006</v>
      </c>
      <c r="AF65" s="27">
        <f t="shared" si="41"/>
        <v>677956.19200000004</v>
      </c>
      <c r="AG65" s="27">
        <f t="shared" si="42"/>
        <v>534303.59100000001</v>
      </c>
    </row>
    <row r="66" spans="1:33" s="26" customFormat="1" ht="12.75" customHeight="1" x14ac:dyDescent="0.2">
      <c r="A66" s="36" t="s">
        <v>42</v>
      </c>
      <c r="B66" s="36" t="s">
        <v>791</v>
      </c>
      <c r="C66" s="36" t="s">
        <v>792</v>
      </c>
      <c r="D66" s="22" t="str">
        <f t="shared" si="23"/>
        <v>A-CAM II &gt; HC Legacy</v>
      </c>
      <c r="E66" s="23">
        <v>1155213</v>
      </c>
      <c r="F66" s="23">
        <v>2036056.41</v>
      </c>
      <c r="G66" s="24">
        <f t="shared" si="0"/>
        <v>880843.40999999992</v>
      </c>
      <c r="H66" s="25">
        <f t="shared" si="1"/>
        <v>0.76249437116791441</v>
      </c>
      <c r="J66" s="27">
        <f t="shared" si="2"/>
        <v>2036056.41</v>
      </c>
      <c r="K66" s="28"/>
      <c r="L66" s="27" t="str">
        <f t="shared" si="3"/>
        <v/>
      </c>
      <c r="M66" s="28"/>
      <c r="N66" s="27" t="str">
        <f t="shared" si="24"/>
        <v/>
      </c>
      <c r="O66" s="27" t="str">
        <f t="shared" si="25"/>
        <v/>
      </c>
      <c r="P66" s="29" t="str">
        <f t="shared" si="26"/>
        <v/>
      </c>
      <c r="Q66" s="27" t="str">
        <f t="shared" si="27"/>
        <v/>
      </c>
      <c r="R66" s="27" t="str">
        <f t="shared" si="28"/>
        <v/>
      </c>
      <c r="S66" s="27" t="str">
        <f t="shared" si="29"/>
        <v/>
      </c>
      <c r="T66" s="27" t="str">
        <f t="shared" si="30"/>
        <v/>
      </c>
      <c r="U66" s="28"/>
      <c r="V66" s="27" t="str">
        <f t="shared" si="31"/>
        <v/>
      </c>
      <c r="W66" s="27" t="str">
        <f t="shared" si="32"/>
        <v/>
      </c>
      <c r="X66" s="29" t="str">
        <f t="shared" si="33"/>
        <v/>
      </c>
      <c r="Y66" s="27" t="str">
        <f t="shared" si="34"/>
        <v/>
      </c>
      <c r="Z66" s="27" t="str">
        <f t="shared" si="35"/>
        <v/>
      </c>
      <c r="AA66" s="27" t="str">
        <f t="shared" si="36"/>
        <v/>
      </c>
      <c r="AB66" s="27" t="str">
        <f t="shared" si="37"/>
        <v/>
      </c>
      <c r="AC66" s="27" t="str">
        <f t="shared" si="38"/>
        <v/>
      </c>
      <c r="AD66" s="27" t="str">
        <f t="shared" si="39"/>
        <v/>
      </c>
      <c r="AE66" s="27" t="str">
        <f t="shared" si="40"/>
        <v/>
      </c>
      <c r="AF66" s="27" t="str">
        <f t="shared" si="41"/>
        <v/>
      </c>
      <c r="AG66" s="27" t="str">
        <f t="shared" si="42"/>
        <v/>
      </c>
    </row>
    <row r="67" spans="1:33" s="26" customFormat="1" ht="12.75" customHeight="1" x14ac:dyDescent="0.2">
      <c r="A67" s="36" t="s">
        <v>42</v>
      </c>
      <c r="B67" s="36" t="s">
        <v>827</v>
      </c>
      <c r="C67" s="36" t="s">
        <v>828</v>
      </c>
      <c r="D67" s="22" t="str">
        <f t="shared" si="23"/>
        <v>Tier 3</v>
      </c>
      <c r="E67" s="23">
        <v>2016408</v>
      </c>
      <c r="F67" s="23">
        <v>77642.429999999993</v>
      </c>
      <c r="G67" s="24">
        <f t="shared" si="0"/>
        <v>-1938765.57</v>
      </c>
      <c r="H67" s="25">
        <f t="shared" si="1"/>
        <v>0.9614946826237547</v>
      </c>
      <c r="J67" s="27" t="str">
        <f t="shared" si="2"/>
        <v/>
      </c>
      <c r="K67" s="28"/>
      <c r="L67" s="27" t="str">
        <f t="shared" si="3"/>
        <v/>
      </c>
      <c r="M67" s="28"/>
      <c r="N67" s="27" t="str">
        <f t="shared" si="24"/>
        <v/>
      </c>
      <c r="O67" s="27" t="str">
        <f t="shared" si="25"/>
        <v/>
      </c>
      <c r="P67" s="29" t="str">
        <f t="shared" si="26"/>
        <v/>
      </c>
      <c r="Q67" s="27" t="str">
        <f t="shared" si="27"/>
        <v/>
      </c>
      <c r="R67" s="27" t="str">
        <f t="shared" si="28"/>
        <v/>
      </c>
      <c r="S67" s="27" t="str">
        <f t="shared" si="29"/>
        <v/>
      </c>
      <c r="T67" s="27" t="str">
        <f t="shared" si="30"/>
        <v/>
      </c>
      <c r="U67" s="28"/>
      <c r="V67" s="27">
        <f t="shared" si="31"/>
        <v>193876.55700000003</v>
      </c>
      <c r="W67" s="27">
        <f t="shared" si="32"/>
        <v>100820.40000000001</v>
      </c>
      <c r="X67" s="29" t="str">
        <f t="shared" si="33"/>
        <v>Yes</v>
      </c>
      <c r="Y67" s="27">
        <f t="shared" si="34"/>
        <v>1822531.443</v>
      </c>
      <c r="Z67" s="27">
        <f t="shared" si="35"/>
        <v>1628654.8860000002</v>
      </c>
      <c r="AA67" s="27">
        <f t="shared" si="36"/>
        <v>1434778.3289999999</v>
      </c>
      <c r="AB67" s="27">
        <f t="shared" si="37"/>
        <v>1240901.7719999999</v>
      </c>
      <c r="AC67" s="27">
        <f t="shared" si="38"/>
        <v>1047025.2150000001</v>
      </c>
      <c r="AD67" s="27">
        <f t="shared" si="39"/>
        <v>853148.65800000005</v>
      </c>
      <c r="AE67" s="27">
        <f t="shared" si="40"/>
        <v>659272.10100000002</v>
      </c>
      <c r="AF67" s="27">
        <f t="shared" si="41"/>
        <v>465395.54400000005</v>
      </c>
      <c r="AG67" s="27">
        <f t="shared" si="42"/>
        <v>271518.98700000002</v>
      </c>
    </row>
    <row r="68" spans="1:33" s="26" customFormat="1" ht="12.75" customHeight="1" x14ac:dyDescent="0.2">
      <c r="A68" s="36" t="s">
        <v>42</v>
      </c>
      <c r="B68" s="36" t="s">
        <v>947</v>
      </c>
      <c r="C68" s="36" t="s">
        <v>948</v>
      </c>
      <c r="D68" s="22" t="str">
        <f t="shared" si="23"/>
        <v>Tier 3</v>
      </c>
      <c r="E68" s="23">
        <v>3132444</v>
      </c>
      <c r="F68" s="23">
        <v>1910697</v>
      </c>
      <c r="G68" s="24">
        <f t="shared" si="0"/>
        <v>-1221747</v>
      </c>
      <c r="H68" s="25">
        <f t="shared" si="1"/>
        <v>0.39002995743898372</v>
      </c>
      <c r="J68" s="27" t="str">
        <f t="shared" si="2"/>
        <v/>
      </c>
      <c r="K68" s="28"/>
      <c r="L68" s="27" t="str">
        <f t="shared" si="3"/>
        <v/>
      </c>
      <c r="M68" s="28"/>
      <c r="N68" s="27" t="str">
        <f t="shared" si="24"/>
        <v/>
      </c>
      <c r="O68" s="27" t="str">
        <f t="shared" si="25"/>
        <v/>
      </c>
      <c r="P68" s="29" t="str">
        <f t="shared" si="26"/>
        <v/>
      </c>
      <c r="Q68" s="27" t="str">
        <f t="shared" si="27"/>
        <v/>
      </c>
      <c r="R68" s="27" t="str">
        <f t="shared" si="28"/>
        <v/>
      </c>
      <c r="S68" s="27" t="str">
        <f t="shared" si="29"/>
        <v/>
      </c>
      <c r="T68" s="27" t="str">
        <f t="shared" si="30"/>
        <v/>
      </c>
      <c r="U68" s="28"/>
      <c r="V68" s="27">
        <f t="shared" si="31"/>
        <v>122174.70000000001</v>
      </c>
      <c r="W68" s="27">
        <f t="shared" si="32"/>
        <v>156622.20000000001</v>
      </c>
      <c r="X68" s="29" t="str">
        <f t="shared" si="33"/>
        <v>No</v>
      </c>
      <c r="Y68" s="27">
        <f t="shared" si="34"/>
        <v>2975821.8</v>
      </c>
      <c r="Z68" s="27">
        <f t="shared" si="35"/>
        <v>2819199.6</v>
      </c>
      <c r="AA68" s="27">
        <f t="shared" si="36"/>
        <v>2662577.4</v>
      </c>
      <c r="AB68" s="27">
        <f t="shared" si="37"/>
        <v>2505955.2000000002</v>
      </c>
      <c r="AC68" s="27">
        <f t="shared" si="38"/>
        <v>2349333</v>
      </c>
      <c r="AD68" s="27">
        <f t="shared" si="39"/>
        <v>2192710.7999999998</v>
      </c>
      <c r="AE68" s="27">
        <f t="shared" si="40"/>
        <v>2036088.6</v>
      </c>
      <c r="AF68" s="27">
        <f t="shared" si="41"/>
        <v>1910697</v>
      </c>
      <c r="AG68" s="27">
        <f t="shared" si="42"/>
        <v>1910697</v>
      </c>
    </row>
    <row r="69" spans="1:33" s="26" customFormat="1" ht="12.75" customHeight="1" x14ac:dyDescent="0.2">
      <c r="A69" s="36" t="s">
        <v>42</v>
      </c>
      <c r="B69" s="36" t="s">
        <v>999</v>
      </c>
      <c r="C69" s="36" t="s">
        <v>1000</v>
      </c>
      <c r="D69" s="22" t="str">
        <f t="shared" si="23"/>
        <v>Tier 3</v>
      </c>
      <c r="E69" s="23">
        <v>870192</v>
      </c>
      <c r="F69" s="23">
        <v>501852.97</v>
      </c>
      <c r="G69" s="24">
        <f t="shared" ref="G69:G131" si="43">F69-E69</f>
        <v>-368339.03</v>
      </c>
      <c r="H69" s="25">
        <f t="shared" ref="H69:H131" si="44">IF(E69=0,1,ABS(G69/E69))</f>
        <v>0.42328478082997778</v>
      </c>
      <c r="J69" s="27" t="str">
        <f t="shared" ref="J69:J131" si="45">IF(AND(F69&gt;E69),F69,"")</f>
        <v/>
      </c>
      <c r="K69" s="28"/>
      <c r="L69" s="27" t="str">
        <f t="shared" ref="L69:L131" si="46">IF(AND(F69&lt;E69,H69&lt;=10%),F69+(G69*0.5*-1),"")</f>
        <v/>
      </c>
      <c r="M69" s="28"/>
      <c r="N69" s="27" t="str">
        <f t="shared" si="24"/>
        <v/>
      </c>
      <c r="O69" s="27" t="str">
        <f t="shared" si="25"/>
        <v/>
      </c>
      <c r="P69" s="29" t="str">
        <f t="shared" si="26"/>
        <v/>
      </c>
      <c r="Q69" s="27" t="str">
        <f t="shared" si="27"/>
        <v/>
      </c>
      <c r="R69" s="27" t="str">
        <f t="shared" si="28"/>
        <v/>
      </c>
      <c r="S69" s="27" t="str">
        <f t="shared" si="29"/>
        <v/>
      </c>
      <c r="T69" s="27" t="str">
        <f t="shared" si="30"/>
        <v/>
      </c>
      <c r="U69" s="28"/>
      <c r="V69" s="27">
        <f t="shared" si="31"/>
        <v>36833.903000000006</v>
      </c>
      <c r="W69" s="27">
        <f t="shared" si="32"/>
        <v>43509.600000000006</v>
      </c>
      <c r="X69" s="29" t="str">
        <f t="shared" si="33"/>
        <v>No</v>
      </c>
      <c r="Y69" s="27">
        <f t="shared" si="34"/>
        <v>826682.39999999991</v>
      </c>
      <c r="Z69" s="27">
        <f t="shared" si="35"/>
        <v>783172.8</v>
      </c>
      <c r="AA69" s="27">
        <f t="shared" si="36"/>
        <v>739663.2</v>
      </c>
      <c r="AB69" s="27">
        <f t="shared" si="37"/>
        <v>696153.60000000009</v>
      </c>
      <c r="AC69" s="27">
        <f t="shared" si="38"/>
        <v>652644</v>
      </c>
      <c r="AD69" s="27">
        <f t="shared" si="39"/>
        <v>609134.39999999991</v>
      </c>
      <c r="AE69" s="27">
        <f t="shared" si="40"/>
        <v>565624.80000000005</v>
      </c>
      <c r="AF69" s="27">
        <f t="shared" si="41"/>
        <v>522115.19999999995</v>
      </c>
      <c r="AG69" s="27">
        <f t="shared" si="42"/>
        <v>501852.97</v>
      </c>
    </row>
    <row r="70" spans="1:33" s="26" customFormat="1" ht="12.75" customHeight="1" x14ac:dyDescent="0.2">
      <c r="A70" s="36" t="s">
        <v>42</v>
      </c>
      <c r="B70" s="36" t="s">
        <v>113</v>
      </c>
      <c r="C70" s="36" t="s">
        <v>112</v>
      </c>
      <c r="D70" s="22" t="str">
        <f t="shared" ref="D70:D132" si="47">IF(F70&gt;E70,"A-CAM II &gt; HC Legacy",IF(H70&lt;=10%,"Tier 1",IF(AND(H70&gt;10%,H70&lt;=25%),"Tier 2","Tier 3")))</f>
        <v>Tier 3</v>
      </c>
      <c r="E70" s="23">
        <v>355887</v>
      </c>
      <c r="F70" s="23">
        <v>240717.77</v>
      </c>
      <c r="G70" s="24">
        <f t="shared" si="43"/>
        <v>-115169.23000000001</v>
      </c>
      <c r="H70" s="25">
        <f t="shared" si="44"/>
        <v>0.32361179250717226</v>
      </c>
      <c r="J70" s="27" t="str">
        <f t="shared" si="45"/>
        <v/>
      </c>
      <c r="K70" s="28"/>
      <c r="L70" s="27" t="str">
        <f t="shared" si="46"/>
        <v/>
      </c>
      <c r="M70" s="28"/>
      <c r="N70" s="27" t="str">
        <f t="shared" ref="N70:N132" si="48">IF(D70="Tier 2",0.2*G70*-1,"")</f>
        <v/>
      </c>
      <c r="O70" s="27" t="str">
        <f t="shared" ref="O70:O132" si="49">IF(D70="Tier 2",0.05*E70,"")</f>
        <v/>
      </c>
      <c r="P70" s="29" t="str">
        <f t="shared" ref="P70:P132" si="50">IF(D70="Tier 2",IF(N70&gt;O70,"Yes","No"),"")</f>
        <v/>
      </c>
      <c r="Q70" s="27" t="str">
        <f t="shared" ref="Q70:Q132" si="51">IF(AND(F70&lt;E70,H70&gt;10%,H70&lt;=25%),IF(G70*0.2*-1&gt;E70*0.05,F70+-1*G70*0.8,0)+IF(G70*0.2*-1&lt;=E70*0.05,MAX(F70,E70*0.95),0),"")</f>
        <v/>
      </c>
      <c r="R70" s="27" t="str">
        <f t="shared" ref="R70:R132" si="52">IF(AND(F70&lt;E70,H70&gt;10%,H70&lt;=25%),IF(G70*0.2*-1&gt;E70*0.05,F70+-1*G70*0.6,0)+IF(G70*0.2*-1&lt;=E70*0.05,MAX(F70,E70*0.9),0),"")</f>
        <v/>
      </c>
      <c r="S70" s="27" t="str">
        <f t="shared" ref="S70:S132" si="53">IF(AND(F70&lt;E70,H70&gt;10%,H70&lt;=25%),IF(G70*0.2*-1&gt;E70*0.05,F70+-1*G70*0.4,0)+IF(G70*0.2*-1&lt;=E70*0.05,MAX(F70,E70*0.85),0),"")</f>
        <v/>
      </c>
      <c r="T70" s="27" t="str">
        <f t="shared" ref="T70:T132" si="54">IF(AND(F70&lt;E70,H70&gt;10%,H70&lt;=25%),IF(G70*0.2*-1&gt;E70*0.05,F70+-1*G70*0.2,0)+IF(G70*0.2*-1&lt;=E70*0.05,MAX(F70,E70*0.8),0),"")</f>
        <v/>
      </c>
      <c r="U70" s="28"/>
      <c r="V70" s="27">
        <f t="shared" ref="V70:V132" si="55">IF(D70="Tier 3",0.1*G70*-1,"")</f>
        <v>11516.923000000003</v>
      </c>
      <c r="W70" s="27">
        <f t="shared" ref="W70:W132" si="56">IF(D70="Tier 3",0.05*E70,"")</f>
        <v>17794.350000000002</v>
      </c>
      <c r="X70" s="29" t="str">
        <f t="shared" ref="X70:X132" si="57">IF(D70="Tier 3",IF(V70&gt;W70,"Yes","No"),"")</f>
        <v>No</v>
      </c>
      <c r="Y70" s="27">
        <f t="shared" ref="Y70:Y132" si="58">IF(AND(F70&lt;E70,H70&gt;25%),IF(G70*0.1*-1&gt;E70*0.05,F70+-1*G70*0.9,0)+IF(G70*0.1*-1&lt;=E70*0.05,MAX(F70,E70*0.95),0),"")</f>
        <v>338092.64999999997</v>
      </c>
      <c r="Z70" s="27">
        <f t="shared" ref="Z70:Z132" si="59">IF(AND(F70&lt;E70,H70&gt;25%),IF(G70*0.1*-1&gt;E70*0.05,F70+-1*G70*0.8,0)+IF(G70*0.1*-1&lt;=E70*0.05,MAX(F70,E70*0.9),0),"")</f>
        <v>320298.3</v>
      </c>
      <c r="AA70" s="27">
        <f t="shared" ref="AA70:AA132" si="60">IF(AND(F70&lt;E70,H70&gt;25%),IF(G70*0.1*-1&gt;E70*0.05,F70+-1*G70*0.7,0)+IF(G70*0.1*-1&lt;=E70*0.05,MAX(F70,E70*0.85),0),"")</f>
        <v>302503.95</v>
      </c>
      <c r="AB70" s="27">
        <f t="shared" ref="AB70:AB132" si="61">IF(AND(F70&lt;E70,H70&gt;25%),IF(G70*0.1*-1&gt;E70*0.05,F70+-1*G70*0.6,0)+IF(G70*0.1*-1&lt;=E70*0.05,MAX(F70,E70*0.8),0),"")</f>
        <v>284709.60000000003</v>
      </c>
      <c r="AC70" s="27">
        <f t="shared" ref="AC70:AC132" si="62">IF(AND(F70&lt;E70,H70&gt;25%),IF(G70*0.1*-1&gt;E70*0.05,F70+-1*G70*0.5,0)+IF(G70*0.1*-1&lt;=E70*0.05,MAX(F70,E70*0.75),0),"")</f>
        <v>266915.25</v>
      </c>
      <c r="AD70" s="27">
        <f t="shared" ref="AD70:AD132" si="63">IF(AND(F70&lt;E70,H70&gt;25%),IF(G70*0.1*-1&gt;E70*0.05,F70+-1*G70*0.4,0)+IF(G70*0.1*-1&lt;=E70*0.05,MAX(F70,E70*0.7),0),"")</f>
        <v>249120.9</v>
      </c>
      <c r="AE70" s="27">
        <f t="shared" ref="AE70:AE132" si="64">IF(AND(F70&lt;E70,H70&gt;25%),IF(G70*0.1*-1&gt;E70*0.05,F70+-1*G70*0.3,0)+IF(G70*0.1*-1&lt;=E70*0.05,MAX(F70,E70*0.65),0),"")</f>
        <v>240717.77</v>
      </c>
      <c r="AF70" s="27">
        <f t="shared" ref="AF70:AF132" si="65">IF(AND(F70&lt;E70,H70&gt;25%),IF(G70*0.1*-1&gt;E70*0.05,F70+-1*G70*0.2,0)+IF(G70*0.1*-1&lt;=E70*0.05,MAX(F70,E70*0.6),0),"")</f>
        <v>240717.77</v>
      </c>
      <c r="AG70" s="27">
        <f t="shared" ref="AG70:AG132" si="66">IF(AND(F70&lt;E70,H70&gt;25%),IF(G70*0.1*-1&gt;E70*0.05,F70+-1*G70*0.1,0)+IF(G70*0.1*-1&lt;=E70*0.05,MAX(F70,E70*0.55),0),"")</f>
        <v>240717.77</v>
      </c>
    </row>
    <row r="71" spans="1:33" s="26" customFormat="1" ht="12.75" customHeight="1" x14ac:dyDescent="0.2">
      <c r="A71" s="36" t="s">
        <v>42</v>
      </c>
      <c r="B71" s="36" t="s">
        <v>1054</v>
      </c>
      <c r="C71" s="36" t="s">
        <v>1055</v>
      </c>
      <c r="D71" s="22" t="str">
        <f t="shared" si="47"/>
        <v>Tier 3</v>
      </c>
      <c r="E71" s="23">
        <v>834732</v>
      </c>
      <c r="F71" s="23">
        <v>317441.69</v>
      </c>
      <c r="G71" s="24">
        <f t="shared" si="43"/>
        <v>-517290.31</v>
      </c>
      <c r="H71" s="25">
        <f t="shared" si="44"/>
        <v>0.61970825366704518</v>
      </c>
      <c r="J71" s="27" t="str">
        <f t="shared" si="45"/>
        <v/>
      </c>
      <c r="K71" s="28"/>
      <c r="L71" s="27" t="str">
        <f t="shared" si="46"/>
        <v/>
      </c>
      <c r="M71" s="28"/>
      <c r="N71" s="27" t="str">
        <f t="shared" si="48"/>
        <v/>
      </c>
      <c r="O71" s="27" t="str">
        <f t="shared" si="49"/>
        <v/>
      </c>
      <c r="P71" s="29" t="str">
        <f t="shared" si="50"/>
        <v/>
      </c>
      <c r="Q71" s="27" t="str">
        <f t="shared" si="51"/>
        <v/>
      </c>
      <c r="R71" s="27" t="str">
        <f t="shared" si="52"/>
        <v/>
      </c>
      <c r="S71" s="27" t="str">
        <f t="shared" si="53"/>
        <v/>
      </c>
      <c r="T71" s="27" t="str">
        <f t="shared" si="54"/>
        <v/>
      </c>
      <c r="U71" s="28"/>
      <c r="V71" s="27">
        <f t="shared" si="55"/>
        <v>51729.031000000003</v>
      </c>
      <c r="W71" s="27">
        <f t="shared" si="56"/>
        <v>41736.600000000006</v>
      </c>
      <c r="X71" s="29" t="str">
        <f t="shared" si="57"/>
        <v>Yes</v>
      </c>
      <c r="Y71" s="27">
        <f t="shared" si="58"/>
        <v>783002.96900000004</v>
      </c>
      <c r="Z71" s="27">
        <f t="shared" si="59"/>
        <v>731273.93800000008</v>
      </c>
      <c r="AA71" s="27">
        <f t="shared" si="60"/>
        <v>679544.90700000001</v>
      </c>
      <c r="AB71" s="27">
        <f t="shared" si="61"/>
        <v>627815.87599999993</v>
      </c>
      <c r="AC71" s="27">
        <f t="shared" si="62"/>
        <v>576086.84499999997</v>
      </c>
      <c r="AD71" s="27">
        <f t="shared" si="63"/>
        <v>524357.81400000001</v>
      </c>
      <c r="AE71" s="27">
        <f t="shared" si="64"/>
        <v>472628.783</v>
      </c>
      <c r="AF71" s="27">
        <f t="shared" si="65"/>
        <v>420899.75199999998</v>
      </c>
      <c r="AG71" s="27">
        <f t="shared" si="66"/>
        <v>369170.72100000002</v>
      </c>
    </row>
    <row r="72" spans="1:33" s="26" customFormat="1" ht="12.75" customHeight="1" x14ac:dyDescent="0.2">
      <c r="A72" s="36" t="s">
        <v>489</v>
      </c>
      <c r="B72" s="36" t="s">
        <v>488</v>
      </c>
      <c r="C72" s="36" t="s">
        <v>490</v>
      </c>
      <c r="D72" s="22" t="str">
        <f t="shared" si="47"/>
        <v>Tier 3</v>
      </c>
      <c r="E72" s="23">
        <v>6382374</v>
      </c>
      <c r="F72" s="23">
        <v>890384.92</v>
      </c>
      <c r="G72" s="24">
        <f t="shared" si="43"/>
        <v>-5491989.0800000001</v>
      </c>
      <c r="H72" s="25">
        <f t="shared" si="44"/>
        <v>0.86049314565395263</v>
      </c>
      <c r="J72" s="27" t="str">
        <f t="shared" si="45"/>
        <v/>
      </c>
      <c r="K72" s="28"/>
      <c r="L72" s="27" t="str">
        <f t="shared" si="46"/>
        <v/>
      </c>
      <c r="M72" s="28"/>
      <c r="N72" s="27" t="str">
        <f t="shared" si="48"/>
        <v/>
      </c>
      <c r="O72" s="27" t="str">
        <f t="shared" si="49"/>
        <v/>
      </c>
      <c r="P72" s="29" t="str">
        <f t="shared" si="50"/>
        <v/>
      </c>
      <c r="Q72" s="27" t="str">
        <f t="shared" si="51"/>
        <v/>
      </c>
      <c r="R72" s="27" t="str">
        <f t="shared" si="52"/>
        <v/>
      </c>
      <c r="S72" s="27" t="str">
        <f t="shared" si="53"/>
        <v/>
      </c>
      <c r="T72" s="27" t="str">
        <f t="shared" si="54"/>
        <v/>
      </c>
      <c r="U72" s="28"/>
      <c r="V72" s="27">
        <f t="shared" si="55"/>
        <v>549198.90800000005</v>
      </c>
      <c r="W72" s="27">
        <f t="shared" si="56"/>
        <v>319118.7</v>
      </c>
      <c r="X72" s="29" t="str">
        <f t="shared" si="57"/>
        <v>Yes</v>
      </c>
      <c r="Y72" s="27">
        <f t="shared" si="58"/>
        <v>5833175.0920000002</v>
      </c>
      <c r="Z72" s="27">
        <f t="shared" si="59"/>
        <v>5283976.1840000004</v>
      </c>
      <c r="AA72" s="27">
        <f t="shared" si="60"/>
        <v>4734777.2759999996</v>
      </c>
      <c r="AB72" s="27">
        <f t="shared" si="61"/>
        <v>4185578.3679999998</v>
      </c>
      <c r="AC72" s="27">
        <f t="shared" si="62"/>
        <v>3636379.46</v>
      </c>
      <c r="AD72" s="27">
        <f t="shared" si="63"/>
        <v>3087180.5520000001</v>
      </c>
      <c r="AE72" s="27">
        <f t="shared" si="64"/>
        <v>2537981.6439999999</v>
      </c>
      <c r="AF72" s="27">
        <f t="shared" si="65"/>
        <v>1988782.736</v>
      </c>
      <c r="AG72" s="27">
        <f t="shared" si="66"/>
        <v>1439583.8280000002</v>
      </c>
    </row>
    <row r="73" spans="1:33" s="26" customFormat="1" ht="12.75" customHeight="1" x14ac:dyDescent="0.2">
      <c r="A73" s="36" t="s">
        <v>43</v>
      </c>
      <c r="B73" s="36" t="s">
        <v>129</v>
      </c>
      <c r="C73" s="36" t="s">
        <v>130</v>
      </c>
      <c r="D73" s="22" t="str">
        <f t="shared" si="47"/>
        <v>A-CAM II &gt; HC Legacy</v>
      </c>
      <c r="E73" s="23">
        <v>697566</v>
      </c>
      <c r="F73" s="23">
        <v>2909536.18</v>
      </c>
      <c r="G73" s="24">
        <f t="shared" si="43"/>
        <v>2211970.1800000002</v>
      </c>
      <c r="H73" s="25">
        <f t="shared" si="44"/>
        <v>3.1709833621478114</v>
      </c>
      <c r="J73" s="27">
        <f t="shared" si="45"/>
        <v>2909536.18</v>
      </c>
      <c r="K73" s="28"/>
      <c r="L73" s="27" t="str">
        <f t="shared" si="46"/>
        <v/>
      </c>
      <c r="M73" s="28"/>
      <c r="N73" s="27" t="str">
        <f t="shared" si="48"/>
        <v/>
      </c>
      <c r="O73" s="27" t="str">
        <f t="shared" si="49"/>
        <v/>
      </c>
      <c r="P73" s="29" t="str">
        <f t="shared" si="50"/>
        <v/>
      </c>
      <c r="Q73" s="27" t="str">
        <f t="shared" si="51"/>
        <v/>
      </c>
      <c r="R73" s="27" t="str">
        <f t="shared" si="52"/>
        <v/>
      </c>
      <c r="S73" s="27" t="str">
        <f t="shared" si="53"/>
        <v/>
      </c>
      <c r="T73" s="27" t="str">
        <f t="shared" si="54"/>
        <v/>
      </c>
      <c r="U73" s="28"/>
      <c r="V73" s="27" t="str">
        <f t="shared" si="55"/>
        <v/>
      </c>
      <c r="W73" s="27" t="str">
        <f t="shared" si="56"/>
        <v/>
      </c>
      <c r="X73" s="29" t="str">
        <f t="shared" si="57"/>
        <v/>
      </c>
      <c r="Y73" s="27" t="str">
        <f t="shared" si="58"/>
        <v/>
      </c>
      <c r="Z73" s="27" t="str">
        <f t="shared" si="59"/>
        <v/>
      </c>
      <c r="AA73" s="27" t="str">
        <f t="shared" si="60"/>
        <v/>
      </c>
      <c r="AB73" s="27" t="str">
        <f t="shared" si="61"/>
        <v/>
      </c>
      <c r="AC73" s="27" t="str">
        <f t="shared" si="62"/>
        <v/>
      </c>
      <c r="AD73" s="27" t="str">
        <f t="shared" si="63"/>
        <v/>
      </c>
      <c r="AE73" s="27" t="str">
        <f t="shared" si="64"/>
        <v/>
      </c>
      <c r="AF73" s="27" t="str">
        <f t="shared" si="65"/>
        <v/>
      </c>
      <c r="AG73" s="27" t="str">
        <f t="shared" si="66"/>
        <v/>
      </c>
    </row>
    <row r="74" spans="1:33" s="26" customFormat="1" ht="12.75" customHeight="1" x14ac:dyDescent="0.2">
      <c r="A74" s="36" t="s">
        <v>43</v>
      </c>
      <c r="B74" s="36" t="s">
        <v>143</v>
      </c>
      <c r="C74" s="36" t="s">
        <v>144</v>
      </c>
      <c r="D74" s="22" t="str">
        <f t="shared" si="47"/>
        <v>A-CAM II &gt; HC Legacy</v>
      </c>
      <c r="E74" s="23">
        <v>789726</v>
      </c>
      <c r="F74" s="23">
        <v>1383526.26</v>
      </c>
      <c r="G74" s="24">
        <f t="shared" si="43"/>
        <v>593800.26</v>
      </c>
      <c r="H74" s="25">
        <f t="shared" si="44"/>
        <v>0.75190668662295534</v>
      </c>
      <c r="J74" s="27">
        <f t="shared" si="45"/>
        <v>1383526.26</v>
      </c>
      <c r="K74" s="28"/>
      <c r="L74" s="27" t="str">
        <f t="shared" si="46"/>
        <v/>
      </c>
      <c r="M74" s="28"/>
      <c r="N74" s="27" t="str">
        <f t="shared" si="48"/>
        <v/>
      </c>
      <c r="O74" s="27" t="str">
        <f t="shared" si="49"/>
        <v/>
      </c>
      <c r="P74" s="29" t="str">
        <f t="shared" si="50"/>
        <v/>
      </c>
      <c r="Q74" s="27" t="str">
        <f t="shared" si="51"/>
        <v/>
      </c>
      <c r="R74" s="27" t="str">
        <f t="shared" si="52"/>
        <v/>
      </c>
      <c r="S74" s="27" t="str">
        <f t="shared" si="53"/>
        <v/>
      </c>
      <c r="T74" s="27" t="str">
        <f t="shared" si="54"/>
        <v/>
      </c>
      <c r="U74" s="28"/>
      <c r="V74" s="27" t="str">
        <f t="shared" si="55"/>
        <v/>
      </c>
      <c r="W74" s="27" t="str">
        <f t="shared" si="56"/>
        <v/>
      </c>
      <c r="X74" s="29" t="str">
        <f t="shared" si="57"/>
        <v/>
      </c>
      <c r="Y74" s="27" t="str">
        <f t="shared" si="58"/>
        <v/>
      </c>
      <c r="Z74" s="27" t="str">
        <f t="shared" si="59"/>
        <v/>
      </c>
      <c r="AA74" s="27" t="str">
        <f t="shared" si="60"/>
        <v/>
      </c>
      <c r="AB74" s="27" t="str">
        <f t="shared" si="61"/>
        <v/>
      </c>
      <c r="AC74" s="27" t="str">
        <f t="shared" si="62"/>
        <v/>
      </c>
      <c r="AD74" s="27" t="str">
        <f t="shared" si="63"/>
        <v/>
      </c>
      <c r="AE74" s="27" t="str">
        <f t="shared" si="64"/>
        <v/>
      </c>
      <c r="AF74" s="27" t="str">
        <f t="shared" si="65"/>
        <v/>
      </c>
      <c r="AG74" s="27" t="str">
        <f t="shared" si="66"/>
        <v/>
      </c>
    </row>
    <row r="75" spans="1:33" s="26" customFormat="1" ht="12.75" customHeight="1" x14ac:dyDescent="0.2">
      <c r="A75" s="36" t="s">
        <v>43</v>
      </c>
      <c r="B75" s="36" t="s">
        <v>151</v>
      </c>
      <c r="C75" s="36" t="s">
        <v>152</v>
      </c>
      <c r="D75" s="22" t="str">
        <f t="shared" si="47"/>
        <v>A-CAM II &gt; HC Legacy</v>
      </c>
      <c r="E75" s="23">
        <v>929736</v>
      </c>
      <c r="F75" s="23">
        <v>2460996.2000000002</v>
      </c>
      <c r="G75" s="24">
        <f t="shared" si="43"/>
        <v>1531260.2000000002</v>
      </c>
      <c r="H75" s="25">
        <f t="shared" si="44"/>
        <v>1.6469838749924712</v>
      </c>
      <c r="J75" s="27">
        <f t="shared" si="45"/>
        <v>2460996.2000000002</v>
      </c>
      <c r="K75" s="28"/>
      <c r="L75" s="27" t="str">
        <f t="shared" si="46"/>
        <v/>
      </c>
      <c r="M75" s="28"/>
      <c r="N75" s="27" t="str">
        <f t="shared" si="48"/>
        <v/>
      </c>
      <c r="O75" s="27" t="str">
        <f t="shared" si="49"/>
        <v/>
      </c>
      <c r="P75" s="29" t="str">
        <f t="shared" si="50"/>
        <v/>
      </c>
      <c r="Q75" s="27" t="str">
        <f t="shared" si="51"/>
        <v/>
      </c>
      <c r="R75" s="27" t="str">
        <f t="shared" si="52"/>
        <v/>
      </c>
      <c r="S75" s="27" t="str">
        <f t="shared" si="53"/>
        <v/>
      </c>
      <c r="T75" s="27" t="str">
        <f t="shared" si="54"/>
        <v/>
      </c>
      <c r="U75" s="28"/>
      <c r="V75" s="27" t="str">
        <f t="shared" si="55"/>
        <v/>
      </c>
      <c r="W75" s="27" t="str">
        <f t="shared" si="56"/>
        <v/>
      </c>
      <c r="X75" s="29" t="str">
        <f t="shared" si="57"/>
        <v/>
      </c>
      <c r="Y75" s="27" t="str">
        <f t="shared" si="58"/>
        <v/>
      </c>
      <c r="Z75" s="27" t="str">
        <f t="shared" si="59"/>
        <v/>
      </c>
      <c r="AA75" s="27" t="str">
        <f t="shared" si="60"/>
        <v/>
      </c>
      <c r="AB75" s="27" t="str">
        <f t="shared" si="61"/>
        <v/>
      </c>
      <c r="AC75" s="27" t="str">
        <f t="shared" si="62"/>
        <v/>
      </c>
      <c r="AD75" s="27" t="str">
        <f t="shared" si="63"/>
        <v/>
      </c>
      <c r="AE75" s="27" t="str">
        <f t="shared" si="64"/>
        <v/>
      </c>
      <c r="AF75" s="27" t="str">
        <f t="shared" si="65"/>
        <v/>
      </c>
      <c r="AG75" s="27" t="str">
        <f t="shared" si="66"/>
        <v/>
      </c>
    </row>
    <row r="76" spans="1:33" s="26" customFormat="1" ht="12.75" customHeight="1" x14ac:dyDescent="0.2">
      <c r="A76" s="36" t="s">
        <v>43</v>
      </c>
      <c r="B76" s="36" t="s">
        <v>155</v>
      </c>
      <c r="C76" s="36" t="s">
        <v>156</v>
      </c>
      <c r="D76" s="22" t="str">
        <f t="shared" si="47"/>
        <v>A-CAM II &gt; HC Legacy</v>
      </c>
      <c r="E76" s="23">
        <v>123768</v>
      </c>
      <c r="F76" s="23">
        <v>240538.13</v>
      </c>
      <c r="G76" s="24">
        <f t="shared" si="43"/>
        <v>116770.13</v>
      </c>
      <c r="H76" s="25">
        <f t="shared" si="44"/>
        <v>0.94345977958761562</v>
      </c>
      <c r="J76" s="27">
        <f t="shared" si="45"/>
        <v>240538.13</v>
      </c>
      <c r="K76" s="28"/>
      <c r="L76" s="27" t="str">
        <f t="shared" si="46"/>
        <v/>
      </c>
      <c r="M76" s="28"/>
      <c r="N76" s="27" t="str">
        <f t="shared" si="48"/>
        <v/>
      </c>
      <c r="O76" s="27" t="str">
        <f t="shared" si="49"/>
        <v/>
      </c>
      <c r="P76" s="29" t="str">
        <f t="shared" si="50"/>
        <v/>
      </c>
      <c r="Q76" s="27" t="str">
        <f t="shared" si="51"/>
        <v/>
      </c>
      <c r="R76" s="27" t="str">
        <f t="shared" si="52"/>
        <v/>
      </c>
      <c r="S76" s="27" t="str">
        <f t="shared" si="53"/>
        <v/>
      </c>
      <c r="T76" s="27" t="str">
        <f t="shared" si="54"/>
        <v/>
      </c>
      <c r="U76" s="28"/>
      <c r="V76" s="27" t="str">
        <f t="shared" si="55"/>
        <v/>
      </c>
      <c r="W76" s="27" t="str">
        <f t="shared" si="56"/>
        <v/>
      </c>
      <c r="X76" s="29" t="str">
        <f t="shared" si="57"/>
        <v/>
      </c>
      <c r="Y76" s="27" t="str">
        <f t="shared" si="58"/>
        <v/>
      </c>
      <c r="Z76" s="27" t="str">
        <f t="shared" si="59"/>
        <v/>
      </c>
      <c r="AA76" s="27" t="str">
        <f t="shared" si="60"/>
        <v/>
      </c>
      <c r="AB76" s="27" t="str">
        <f t="shared" si="61"/>
        <v/>
      </c>
      <c r="AC76" s="27" t="str">
        <f t="shared" si="62"/>
        <v/>
      </c>
      <c r="AD76" s="27" t="str">
        <f t="shared" si="63"/>
        <v/>
      </c>
      <c r="AE76" s="27" t="str">
        <f t="shared" si="64"/>
        <v/>
      </c>
      <c r="AF76" s="27" t="str">
        <f t="shared" si="65"/>
        <v/>
      </c>
      <c r="AG76" s="27" t="str">
        <f t="shared" si="66"/>
        <v/>
      </c>
    </row>
    <row r="77" spans="1:33" s="26" customFormat="1" ht="12.75" customHeight="1" x14ac:dyDescent="0.2">
      <c r="A77" s="36" t="s">
        <v>43</v>
      </c>
      <c r="B77" s="36" t="s">
        <v>165</v>
      </c>
      <c r="C77" s="36" t="s">
        <v>166</v>
      </c>
      <c r="D77" s="22" t="str">
        <f t="shared" si="47"/>
        <v>A-CAM II &gt; HC Legacy</v>
      </c>
      <c r="E77" s="23">
        <v>216030</v>
      </c>
      <c r="F77" s="23">
        <v>271526.98</v>
      </c>
      <c r="G77" s="24">
        <f t="shared" si="43"/>
        <v>55496.979999999981</v>
      </c>
      <c r="H77" s="25">
        <f t="shared" si="44"/>
        <v>0.25689478313197234</v>
      </c>
      <c r="J77" s="27">
        <f t="shared" si="45"/>
        <v>271526.98</v>
      </c>
      <c r="K77" s="28"/>
      <c r="L77" s="27" t="str">
        <f t="shared" si="46"/>
        <v/>
      </c>
      <c r="M77" s="28"/>
      <c r="N77" s="27" t="str">
        <f t="shared" si="48"/>
        <v/>
      </c>
      <c r="O77" s="27" t="str">
        <f t="shared" si="49"/>
        <v/>
      </c>
      <c r="P77" s="29" t="str">
        <f t="shared" si="50"/>
        <v/>
      </c>
      <c r="Q77" s="27" t="str">
        <f t="shared" si="51"/>
        <v/>
      </c>
      <c r="R77" s="27" t="str">
        <f t="shared" si="52"/>
        <v/>
      </c>
      <c r="S77" s="27" t="str">
        <f t="shared" si="53"/>
        <v/>
      </c>
      <c r="T77" s="27" t="str">
        <f t="shared" si="54"/>
        <v/>
      </c>
      <c r="U77" s="28"/>
      <c r="V77" s="27" t="str">
        <f t="shared" si="55"/>
        <v/>
      </c>
      <c r="W77" s="27" t="str">
        <f t="shared" si="56"/>
        <v/>
      </c>
      <c r="X77" s="29" t="str">
        <f t="shared" si="57"/>
        <v/>
      </c>
      <c r="Y77" s="27" t="str">
        <f t="shared" si="58"/>
        <v/>
      </c>
      <c r="Z77" s="27" t="str">
        <f t="shared" si="59"/>
        <v/>
      </c>
      <c r="AA77" s="27" t="str">
        <f t="shared" si="60"/>
        <v/>
      </c>
      <c r="AB77" s="27" t="str">
        <f t="shared" si="61"/>
        <v/>
      </c>
      <c r="AC77" s="27" t="str">
        <f t="shared" si="62"/>
        <v/>
      </c>
      <c r="AD77" s="27" t="str">
        <f t="shared" si="63"/>
        <v/>
      </c>
      <c r="AE77" s="27" t="str">
        <f t="shared" si="64"/>
        <v/>
      </c>
      <c r="AF77" s="27" t="str">
        <f t="shared" si="65"/>
        <v/>
      </c>
      <c r="AG77" s="27" t="str">
        <f t="shared" si="66"/>
        <v/>
      </c>
    </row>
    <row r="78" spans="1:33" s="26" customFormat="1" ht="12.75" customHeight="1" x14ac:dyDescent="0.2">
      <c r="A78" s="36" t="s">
        <v>43</v>
      </c>
      <c r="B78" s="36" t="s">
        <v>186</v>
      </c>
      <c r="C78" s="36" t="s">
        <v>187</v>
      </c>
      <c r="D78" s="22" t="str">
        <f t="shared" si="47"/>
        <v>A-CAM II &gt; HC Legacy</v>
      </c>
      <c r="E78" s="23">
        <v>126270</v>
      </c>
      <c r="F78" s="23">
        <v>508167.9</v>
      </c>
      <c r="G78" s="24">
        <f t="shared" si="43"/>
        <v>381897.9</v>
      </c>
      <c r="H78" s="25">
        <f t="shared" si="44"/>
        <v>3.0244547398431934</v>
      </c>
      <c r="J78" s="27">
        <f t="shared" si="45"/>
        <v>508167.9</v>
      </c>
      <c r="K78" s="28"/>
      <c r="L78" s="27" t="str">
        <f t="shared" si="46"/>
        <v/>
      </c>
      <c r="M78" s="28"/>
      <c r="N78" s="27" t="str">
        <f t="shared" si="48"/>
        <v/>
      </c>
      <c r="O78" s="27" t="str">
        <f t="shared" si="49"/>
        <v/>
      </c>
      <c r="P78" s="29" t="str">
        <f t="shared" si="50"/>
        <v/>
      </c>
      <c r="Q78" s="27" t="str">
        <f t="shared" si="51"/>
        <v/>
      </c>
      <c r="R78" s="27" t="str">
        <f t="shared" si="52"/>
        <v/>
      </c>
      <c r="S78" s="27" t="str">
        <f t="shared" si="53"/>
        <v/>
      </c>
      <c r="T78" s="27" t="str">
        <f t="shared" si="54"/>
        <v/>
      </c>
      <c r="U78" s="28"/>
      <c r="V78" s="27" t="str">
        <f t="shared" si="55"/>
        <v/>
      </c>
      <c r="W78" s="27" t="str">
        <f t="shared" si="56"/>
        <v/>
      </c>
      <c r="X78" s="29" t="str">
        <f t="shared" si="57"/>
        <v/>
      </c>
      <c r="Y78" s="27" t="str">
        <f t="shared" si="58"/>
        <v/>
      </c>
      <c r="Z78" s="27" t="str">
        <f t="shared" si="59"/>
        <v/>
      </c>
      <c r="AA78" s="27" t="str">
        <f t="shared" si="60"/>
        <v/>
      </c>
      <c r="AB78" s="27" t="str">
        <f t="shared" si="61"/>
        <v/>
      </c>
      <c r="AC78" s="27" t="str">
        <f t="shared" si="62"/>
        <v/>
      </c>
      <c r="AD78" s="27" t="str">
        <f t="shared" si="63"/>
        <v/>
      </c>
      <c r="AE78" s="27" t="str">
        <f t="shared" si="64"/>
        <v/>
      </c>
      <c r="AF78" s="27" t="str">
        <f t="shared" si="65"/>
        <v/>
      </c>
      <c r="AG78" s="27" t="str">
        <f t="shared" si="66"/>
        <v/>
      </c>
    </row>
    <row r="79" spans="1:33" s="26" customFormat="1" ht="12.75" customHeight="1" x14ac:dyDescent="0.2">
      <c r="A79" s="36" t="s">
        <v>43</v>
      </c>
      <c r="B79" s="36" t="s">
        <v>218</v>
      </c>
      <c r="C79" s="36" t="s">
        <v>219</v>
      </c>
      <c r="D79" s="22" t="str">
        <f t="shared" si="47"/>
        <v>A-CAM II &gt; HC Legacy</v>
      </c>
      <c r="E79" s="23">
        <v>243828</v>
      </c>
      <c r="F79" s="23">
        <v>557144.93000000005</v>
      </c>
      <c r="G79" s="24">
        <f t="shared" si="43"/>
        <v>313316.93000000005</v>
      </c>
      <c r="H79" s="25">
        <f t="shared" si="44"/>
        <v>1.2849915924340112</v>
      </c>
      <c r="J79" s="27">
        <f t="shared" si="45"/>
        <v>557144.93000000005</v>
      </c>
      <c r="K79" s="28"/>
      <c r="L79" s="27" t="str">
        <f t="shared" si="46"/>
        <v/>
      </c>
      <c r="M79" s="28"/>
      <c r="N79" s="27" t="str">
        <f t="shared" si="48"/>
        <v/>
      </c>
      <c r="O79" s="27" t="str">
        <f t="shared" si="49"/>
        <v/>
      </c>
      <c r="P79" s="29" t="str">
        <f t="shared" si="50"/>
        <v/>
      </c>
      <c r="Q79" s="27" t="str">
        <f t="shared" si="51"/>
        <v/>
      </c>
      <c r="R79" s="27" t="str">
        <f t="shared" si="52"/>
        <v/>
      </c>
      <c r="S79" s="27" t="str">
        <f t="shared" si="53"/>
        <v/>
      </c>
      <c r="T79" s="27" t="str">
        <f t="shared" si="54"/>
        <v/>
      </c>
      <c r="U79" s="28"/>
      <c r="V79" s="27" t="str">
        <f t="shared" si="55"/>
        <v/>
      </c>
      <c r="W79" s="27" t="str">
        <f t="shared" si="56"/>
        <v/>
      </c>
      <c r="X79" s="29" t="str">
        <f t="shared" si="57"/>
        <v/>
      </c>
      <c r="Y79" s="27" t="str">
        <f t="shared" si="58"/>
        <v/>
      </c>
      <c r="Z79" s="27" t="str">
        <f t="shared" si="59"/>
        <v/>
      </c>
      <c r="AA79" s="27" t="str">
        <f t="shared" si="60"/>
        <v/>
      </c>
      <c r="AB79" s="27" t="str">
        <f t="shared" si="61"/>
        <v/>
      </c>
      <c r="AC79" s="27" t="str">
        <f t="shared" si="62"/>
        <v/>
      </c>
      <c r="AD79" s="27" t="str">
        <f t="shared" si="63"/>
        <v/>
      </c>
      <c r="AE79" s="27" t="str">
        <f t="shared" si="64"/>
        <v/>
      </c>
      <c r="AF79" s="27" t="str">
        <f t="shared" si="65"/>
        <v/>
      </c>
      <c r="AG79" s="27" t="str">
        <f t="shared" si="66"/>
        <v/>
      </c>
    </row>
    <row r="80" spans="1:33" s="26" customFormat="1" ht="12.75" customHeight="1" x14ac:dyDescent="0.2">
      <c r="A80" s="36" t="s">
        <v>43</v>
      </c>
      <c r="B80" s="36" t="s">
        <v>224</v>
      </c>
      <c r="C80" s="36" t="s">
        <v>225</v>
      </c>
      <c r="D80" s="22" t="str">
        <f t="shared" si="47"/>
        <v>A-CAM II &gt; HC Legacy</v>
      </c>
      <c r="E80" s="23">
        <v>883422</v>
      </c>
      <c r="F80" s="23">
        <v>921516.84</v>
      </c>
      <c r="G80" s="24">
        <f t="shared" si="43"/>
        <v>38094.839999999967</v>
      </c>
      <c r="H80" s="25">
        <f t="shared" si="44"/>
        <v>4.3121905499297015E-2</v>
      </c>
      <c r="J80" s="27">
        <f t="shared" si="45"/>
        <v>921516.84</v>
      </c>
      <c r="K80" s="28"/>
      <c r="L80" s="27" t="str">
        <f t="shared" si="46"/>
        <v/>
      </c>
      <c r="M80" s="28"/>
      <c r="N80" s="27" t="str">
        <f t="shared" si="48"/>
        <v/>
      </c>
      <c r="O80" s="27" t="str">
        <f t="shared" si="49"/>
        <v/>
      </c>
      <c r="P80" s="29" t="str">
        <f t="shared" si="50"/>
        <v/>
      </c>
      <c r="Q80" s="27" t="str">
        <f t="shared" si="51"/>
        <v/>
      </c>
      <c r="R80" s="27" t="str">
        <f t="shared" si="52"/>
        <v/>
      </c>
      <c r="S80" s="27" t="str">
        <f t="shared" si="53"/>
        <v/>
      </c>
      <c r="T80" s="27" t="str">
        <f t="shared" si="54"/>
        <v/>
      </c>
      <c r="U80" s="28"/>
      <c r="V80" s="27" t="str">
        <f t="shared" si="55"/>
        <v/>
      </c>
      <c r="W80" s="27" t="str">
        <f t="shared" si="56"/>
        <v/>
      </c>
      <c r="X80" s="29" t="str">
        <f t="shared" si="57"/>
        <v/>
      </c>
      <c r="Y80" s="27" t="str">
        <f t="shared" si="58"/>
        <v/>
      </c>
      <c r="Z80" s="27" t="str">
        <f t="shared" si="59"/>
        <v/>
      </c>
      <c r="AA80" s="27" t="str">
        <f t="shared" si="60"/>
        <v/>
      </c>
      <c r="AB80" s="27" t="str">
        <f t="shared" si="61"/>
        <v/>
      </c>
      <c r="AC80" s="27" t="str">
        <f t="shared" si="62"/>
        <v/>
      </c>
      <c r="AD80" s="27" t="str">
        <f t="shared" si="63"/>
        <v/>
      </c>
      <c r="AE80" s="27" t="str">
        <f t="shared" si="64"/>
        <v/>
      </c>
      <c r="AF80" s="27" t="str">
        <f t="shared" si="65"/>
        <v/>
      </c>
      <c r="AG80" s="27" t="str">
        <f t="shared" si="66"/>
        <v/>
      </c>
    </row>
    <row r="81" spans="1:33" s="26" customFormat="1" ht="12.75" customHeight="1" x14ac:dyDescent="0.2">
      <c r="A81" s="36" t="s">
        <v>43</v>
      </c>
      <c r="B81" s="36" t="s">
        <v>266</v>
      </c>
      <c r="C81" s="36" t="s">
        <v>267</v>
      </c>
      <c r="D81" s="22" t="str">
        <f t="shared" si="47"/>
        <v>Tier 3</v>
      </c>
      <c r="E81" s="23">
        <v>2778096</v>
      </c>
      <c r="F81" s="23">
        <v>690665.97</v>
      </c>
      <c r="G81" s="24">
        <f t="shared" si="43"/>
        <v>-2087430.03</v>
      </c>
      <c r="H81" s="25">
        <f t="shared" si="44"/>
        <v>0.75138873170689569</v>
      </c>
      <c r="J81" s="27" t="str">
        <f t="shared" si="45"/>
        <v/>
      </c>
      <c r="K81" s="28"/>
      <c r="L81" s="27" t="str">
        <f t="shared" si="46"/>
        <v/>
      </c>
      <c r="M81" s="28"/>
      <c r="N81" s="27" t="str">
        <f t="shared" si="48"/>
        <v/>
      </c>
      <c r="O81" s="27" t="str">
        <f t="shared" si="49"/>
        <v/>
      </c>
      <c r="P81" s="29" t="str">
        <f t="shared" si="50"/>
        <v/>
      </c>
      <c r="Q81" s="27" t="str">
        <f t="shared" si="51"/>
        <v/>
      </c>
      <c r="R81" s="27" t="str">
        <f t="shared" si="52"/>
        <v/>
      </c>
      <c r="S81" s="27" t="str">
        <f t="shared" si="53"/>
        <v/>
      </c>
      <c r="T81" s="27" t="str">
        <f t="shared" si="54"/>
        <v/>
      </c>
      <c r="U81" s="28"/>
      <c r="V81" s="27">
        <f t="shared" si="55"/>
        <v>208743.00300000003</v>
      </c>
      <c r="W81" s="27">
        <f t="shared" si="56"/>
        <v>138904.80000000002</v>
      </c>
      <c r="X81" s="29" t="str">
        <f t="shared" si="57"/>
        <v>Yes</v>
      </c>
      <c r="Y81" s="27">
        <f t="shared" si="58"/>
        <v>2569352.997</v>
      </c>
      <c r="Z81" s="27">
        <f t="shared" si="59"/>
        <v>2360609.9939999999</v>
      </c>
      <c r="AA81" s="27">
        <f t="shared" si="60"/>
        <v>2151866.9909999999</v>
      </c>
      <c r="AB81" s="27">
        <f t="shared" si="61"/>
        <v>1943123.9879999999</v>
      </c>
      <c r="AC81" s="27">
        <f t="shared" si="62"/>
        <v>1734380.9849999999</v>
      </c>
      <c r="AD81" s="27">
        <f t="shared" si="63"/>
        <v>1525637.9820000001</v>
      </c>
      <c r="AE81" s="27">
        <f t="shared" si="64"/>
        <v>1316894.9789999998</v>
      </c>
      <c r="AF81" s="27">
        <f t="shared" si="65"/>
        <v>1108151.976</v>
      </c>
      <c r="AG81" s="27">
        <f t="shared" si="66"/>
        <v>899408.973</v>
      </c>
    </row>
    <row r="82" spans="1:33" s="26" customFormat="1" ht="12.75" customHeight="1" x14ac:dyDescent="0.2">
      <c r="A82" s="36" t="s">
        <v>43</v>
      </c>
      <c r="B82" s="36" t="s">
        <v>268</v>
      </c>
      <c r="C82" s="36" t="s">
        <v>269</v>
      </c>
      <c r="D82" s="22" t="str">
        <f t="shared" si="47"/>
        <v>A-CAM II &gt; HC Legacy</v>
      </c>
      <c r="E82" s="23">
        <v>220980</v>
      </c>
      <c r="F82" s="23">
        <v>619060.05000000005</v>
      </c>
      <c r="G82" s="24">
        <f t="shared" si="43"/>
        <v>398080.05000000005</v>
      </c>
      <c r="H82" s="25">
        <f t="shared" si="44"/>
        <v>1.8014302199294057</v>
      </c>
      <c r="J82" s="27">
        <f t="shared" si="45"/>
        <v>619060.05000000005</v>
      </c>
      <c r="K82" s="28"/>
      <c r="L82" s="27" t="str">
        <f t="shared" si="46"/>
        <v/>
      </c>
      <c r="M82" s="28"/>
      <c r="N82" s="27" t="str">
        <f t="shared" si="48"/>
        <v/>
      </c>
      <c r="O82" s="27" t="str">
        <f t="shared" si="49"/>
        <v/>
      </c>
      <c r="P82" s="29" t="str">
        <f t="shared" si="50"/>
        <v/>
      </c>
      <c r="Q82" s="27" t="str">
        <f t="shared" si="51"/>
        <v/>
      </c>
      <c r="R82" s="27" t="str">
        <f t="shared" si="52"/>
        <v/>
      </c>
      <c r="S82" s="27" t="str">
        <f t="shared" si="53"/>
        <v/>
      </c>
      <c r="T82" s="27" t="str">
        <f t="shared" si="54"/>
        <v/>
      </c>
      <c r="U82" s="28"/>
      <c r="V82" s="27" t="str">
        <f t="shared" si="55"/>
        <v/>
      </c>
      <c r="W82" s="27" t="str">
        <f t="shared" si="56"/>
        <v/>
      </c>
      <c r="X82" s="29" t="str">
        <f t="shared" si="57"/>
        <v/>
      </c>
      <c r="Y82" s="27" t="str">
        <f t="shared" si="58"/>
        <v/>
      </c>
      <c r="Z82" s="27" t="str">
        <f t="shared" si="59"/>
        <v/>
      </c>
      <c r="AA82" s="27" t="str">
        <f t="shared" si="60"/>
        <v/>
      </c>
      <c r="AB82" s="27" t="str">
        <f t="shared" si="61"/>
        <v/>
      </c>
      <c r="AC82" s="27" t="str">
        <f t="shared" si="62"/>
        <v/>
      </c>
      <c r="AD82" s="27" t="str">
        <f t="shared" si="63"/>
        <v/>
      </c>
      <c r="AE82" s="27" t="str">
        <f t="shared" si="64"/>
        <v/>
      </c>
      <c r="AF82" s="27" t="str">
        <f t="shared" si="65"/>
        <v/>
      </c>
      <c r="AG82" s="27" t="str">
        <f t="shared" si="66"/>
        <v/>
      </c>
    </row>
    <row r="83" spans="1:33" s="26" customFormat="1" ht="12.75" customHeight="1" x14ac:dyDescent="0.2">
      <c r="A83" s="36" t="s">
        <v>43</v>
      </c>
      <c r="B83" s="36" t="s">
        <v>270</v>
      </c>
      <c r="C83" s="36" t="s">
        <v>271</v>
      </c>
      <c r="D83" s="22" t="str">
        <f t="shared" si="47"/>
        <v>A-CAM II &gt; HC Legacy</v>
      </c>
      <c r="E83" s="23">
        <v>481842</v>
      </c>
      <c r="F83" s="23">
        <v>482067.07</v>
      </c>
      <c r="G83" s="24">
        <f t="shared" si="43"/>
        <v>225.07000000000698</v>
      </c>
      <c r="H83" s="25">
        <f t="shared" si="44"/>
        <v>4.6710332432624589E-4</v>
      </c>
      <c r="J83" s="27">
        <f t="shared" si="45"/>
        <v>482067.07</v>
      </c>
      <c r="K83" s="28"/>
      <c r="L83" s="27" t="str">
        <f t="shared" si="46"/>
        <v/>
      </c>
      <c r="M83" s="28"/>
      <c r="N83" s="27" t="str">
        <f t="shared" si="48"/>
        <v/>
      </c>
      <c r="O83" s="27" t="str">
        <f t="shared" si="49"/>
        <v/>
      </c>
      <c r="P83" s="29" t="str">
        <f t="shared" si="50"/>
        <v/>
      </c>
      <c r="Q83" s="27" t="str">
        <f t="shared" si="51"/>
        <v/>
      </c>
      <c r="R83" s="27" t="str">
        <f t="shared" si="52"/>
        <v/>
      </c>
      <c r="S83" s="27" t="str">
        <f t="shared" si="53"/>
        <v/>
      </c>
      <c r="T83" s="27" t="str">
        <f t="shared" si="54"/>
        <v/>
      </c>
      <c r="U83" s="28"/>
      <c r="V83" s="27" t="str">
        <f t="shared" si="55"/>
        <v/>
      </c>
      <c r="W83" s="27" t="str">
        <f t="shared" si="56"/>
        <v/>
      </c>
      <c r="X83" s="29" t="str">
        <f t="shared" si="57"/>
        <v/>
      </c>
      <c r="Y83" s="27" t="str">
        <f t="shared" si="58"/>
        <v/>
      </c>
      <c r="Z83" s="27" t="str">
        <f t="shared" si="59"/>
        <v/>
      </c>
      <c r="AA83" s="27" t="str">
        <f t="shared" si="60"/>
        <v/>
      </c>
      <c r="AB83" s="27" t="str">
        <f t="shared" si="61"/>
        <v/>
      </c>
      <c r="AC83" s="27" t="str">
        <f t="shared" si="62"/>
        <v/>
      </c>
      <c r="AD83" s="27" t="str">
        <f t="shared" si="63"/>
        <v/>
      </c>
      <c r="AE83" s="27" t="str">
        <f t="shared" si="64"/>
        <v/>
      </c>
      <c r="AF83" s="27" t="str">
        <f t="shared" si="65"/>
        <v/>
      </c>
      <c r="AG83" s="27" t="str">
        <f t="shared" si="66"/>
        <v/>
      </c>
    </row>
    <row r="84" spans="1:33" s="26" customFormat="1" ht="12.75" customHeight="1" x14ac:dyDescent="0.2">
      <c r="A84" s="36" t="s">
        <v>43</v>
      </c>
      <c r="B84" s="36" t="s">
        <v>282</v>
      </c>
      <c r="C84" s="36" t="s">
        <v>283</v>
      </c>
      <c r="D84" s="22" t="str">
        <f t="shared" si="47"/>
        <v>A-CAM II &gt; HC Legacy</v>
      </c>
      <c r="E84" s="23">
        <v>361464</v>
      </c>
      <c r="F84" s="23">
        <v>888605.04</v>
      </c>
      <c r="G84" s="24">
        <f t="shared" si="43"/>
        <v>527141.04</v>
      </c>
      <c r="H84" s="25">
        <f t="shared" si="44"/>
        <v>1.4583500431578249</v>
      </c>
      <c r="J84" s="27">
        <f t="shared" si="45"/>
        <v>888605.04</v>
      </c>
      <c r="K84" s="28"/>
      <c r="L84" s="27" t="str">
        <f t="shared" si="46"/>
        <v/>
      </c>
      <c r="M84" s="28"/>
      <c r="N84" s="27" t="str">
        <f t="shared" si="48"/>
        <v/>
      </c>
      <c r="O84" s="27" t="str">
        <f t="shared" si="49"/>
        <v/>
      </c>
      <c r="P84" s="29" t="str">
        <f t="shared" si="50"/>
        <v/>
      </c>
      <c r="Q84" s="27" t="str">
        <f t="shared" si="51"/>
        <v/>
      </c>
      <c r="R84" s="27" t="str">
        <f t="shared" si="52"/>
        <v/>
      </c>
      <c r="S84" s="27" t="str">
        <f t="shared" si="53"/>
        <v/>
      </c>
      <c r="T84" s="27" t="str">
        <f t="shared" si="54"/>
        <v/>
      </c>
      <c r="U84" s="28"/>
      <c r="V84" s="27" t="str">
        <f t="shared" si="55"/>
        <v/>
      </c>
      <c r="W84" s="27" t="str">
        <f t="shared" si="56"/>
        <v/>
      </c>
      <c r="X84" s="29" t="str">
        <f t="shared" si="57"/>
        <v/>
      </c>
      <c r="Y84" s="27" t="str">
        <f t="shared" si="58"/>
        <v/>
      </c>
      <c r="Z84" s="27" t="str">
        <f t="shared" si="59"/>
        <v/>
      </c>
      <c r="AA84" s="27" t="str">
        <f t="shared" si="60"/>
        <v/>
      </c>
      <c r="AB84" s="27" t="str">
        <f t="shared" si="61"/>
        <v/>
      </c>
      <c r="AC84" s="27" t="str">
        <f t="shared" si="62"/>
        <v/>
      </c>
      <c r="AD84" s="27" t="str">
        <f t="shared" si="63"/>
        <v/>
      </c>
      <c r="AE84" s="27" t="str">
        <f t="shared" si="64"/>
        <v/>
      </c>
      <c r="AF84" s="27" t="str">
        <f t="shared" si="65"/>
        <v/>
      </c>
      <c r="AG84" s="27" t="str">
        <f t="shared" si="66"/>
        <v/>
      </c>
    </row>
    <row r="85" spans="1:33" s="26" customFormat="1" ht="12.75" customHeight="1" x14ac:dyDescent="0.2">
      <c r="A85" s="36" t="s">
        <v>43</v>
      </c>
      <c r="B85" s="36" t="s">
        <v>286</v>
      </c>
      <c r="C85" s="36" t="s">
        <v>287</v>
      </c>
      <c r="D85" s="22" t="str">
        <f t="shared" si="47"/>
        <v>A-CAM II &gt; HC Legacy</v>
      </c>
      <c r="E85" s="23">
        <v>519906</v>
      </c>
      <c r="F85" s="23">
        <v>1279485.98</v>
      </c>
      <c r="G85" s="24">
        <f t="shared" si="43"/>
        <v>759579.98</v>
      </c>
      <c r="H85" s="25">
        <f t="shared" si="44"/>
        <v>1.4609948336814731</v>
      </c>
      <c r="J85" s="27">
        <f t="shared" si="45"/>
        <v>1279485.98</v>
      </c>
      <c r="K85" s="28"/>
      <c r="L85" s="27" t="str">
        <f t="shared" si="46"/>
        <v/>
      </c>
      <c r="M85" s="28"/>
      <c r="N85" s="27" t="str">
        <f t="shared" si="48"/>
        <v/>
      </c>
      <c r="O85" s="27" t="str">
        <f t="shared" si="49"/>
        <v/>
      </c>
      <c r="P85" s="29" t="str">
        <f t="shared" si="50"/>
        <v/>
      </c>
      <c r="Q85" s="27" t="str">
        <f t="shared" si="51"/>
        <v/>
      </c>
      <c r="R85" s="27" t="str">
        <f t="shared" si="52"/>
        <v/>
      </c>
      <c r="S85" s="27" t="str">
        <f t="shared" si="53"/>
        <v/>
      </c>
      <c r="T85" s="27" t="str">
        <f t="shared" si="54"/>
        <v/>
      </c>
      <c r="U85" s="28"/>
      <c r="V85" s="27" t="str">
        <f t="shared" si="55"/>
        <v/>
      </c>
      <c r="W85" s="27" t="str">
        <f t="shared" si="56"/>
        <v/>
      </c>
      <c r="X85" s="29" t="str">
        <f t="shared" si="57"/>
        <v/>
      </c>
      <c r="Y85" s="27" t="str">
        <f t="shared" si="58"/>
        <v/>
      </c>
      <c r="Z85" s="27" t="str">
        <f t="shared" si="59"/>
        <v/>
      </c>
      <c r="AA85" s="27" t="str">
        <f t="shared" si="60"/>
        <v/>
      </c>
      <c r="AB85" s="27" t="str">
        <f t="shared" si="61"/>
        <v/>
      </c>
      <c r="AC85" s="27" t="str">
        <f t="shared" si="62"/>
        <v/>
      </c>
      <c r="AD85" s="27" t="str">
        <f t="shared" si="63"/>
        <v/>
      </c>
      <c r="AE85" s="27" t="str">
        <f t="shared" si="64"/>
        <v/>
      </c>
      <c r="AF85" s="27" t="str">
        <f t="shared" si="65"/>
        <v/>
      </c>
      <c r="AG85" s="27" t="str">
        <f t="shared" si="66"/>
        <v/>
      </c>
    </row>
    <row r="86" spans="1:33" s="26" customFormat="1" ht="12.75" customHeight="1" x14ac:dyDescent="0.2">
      <c r="A86" s="36" t="s">
        <v>43</v>
      </c>
      <c r="B86" s="36" t="s">
        <v>308</v>
      </c>
      <c r="C86" s="36" t="s">
        <v>309</v>
      </c>
      <c r="D86" s="22" t="str">
        <f t="shared" si="47"/>
        <v>A-CAM II &gt; HC Legacy</v>
      </c>
      <c r="E86" s="23">
        <v>398736</v>
      </c>
      <c r="F86" s="23">
        <v>705092.66</v>
      </c>
      <c r="G86" s="24">
        <f t="shared" si="43"/>
        <v>306356.66000000003</v>
      </c>
      <c r="H86" s="25">
        <f t="shared" si="44"/>
        <v>0.76831953974559619</v>
      </c>
      <c r="J86" s="27">
        <f t="shared" si="45"/>
        <v>705092.66</v>
      </c>
      <c r="K86" s="28"/>
      <c r="L86" s="27" t="str">
        <f t="shared" si="46"/>
        <v/>
      </c>
      <c r="M86" s="28"/>
      <c r="N86" s="27" t="str">
        <f t="shared" si="48"/>
        <v/>
      </c>
      <c r="O86" s="27" t="str">
        <f t="shared" si="49"/>
        <v/>
      </c>
      <c r="P86" s="29" t="str">
        <f t="shared" si="50"/>
        <v/>
      </c>
      <c r="Q86" s="27" t="str">
        <f t="shared" si="51"/>
        <v/>
      </c>
      <c r="R86" s="27" t="str">
        <f t="shared" si="52"/>
        <v/>
      </c>
      <c r="S86" s="27" t="str">
        <f t="shared" si="53"/>
        <v/>
      </c>
      <c r="T86" s="27" t="str">
        <f t="shared" si="54"/>
        <v/>
      </c>
      <c r="U86" s="28"/>
      <c r="V86" s="27" t="str">
        <f t="shared" si="55"/>
        <v/>
      </c>
      <c r="W86" s="27" t="str">
        <f t="shared" si="56"/>
        <v/>
      </c>
      <c r="X86" s="29" t="str">
        <f t="shared" si="57"/>
        <v/>
      </c>
      <c r="Y86" s="27" t="str">
        <f t="shared" si="58"/>
        <v/>
      </c>
      <c r="Z86" s="27" t="str">
        <f t="shared" si="59"/>
        <v/>
      </c>
      <c r="AA86" s="27" t="str">
        <f t="shared" si="60"/>
        <v/>
      </c>
      <c r="AB86" s="27" t="str">
        <f t="shared" si="61"/>
        <v/>
      </c>
      <c r="AC86" s="27" t="str">
        <f t="shared" si="62"/>
        <v/>
      </c>
      <c r="AD86" s="27" t="str">
        <f t="shared" si="63"/>
        <v/>
      </c>
      <c r="AE86" s="27" t="str">
        <f t="shared" si="64"/>
        <v/>
      </c>
      <c r="AF86" s="27" t="str">
        <f t="shared" si="65"/>
        <v/>
      </c>
      <c r="AG86" s="27" t="str">
        <f t="shared" si="66"/>
        <v/>
      </c>
    </row>
    <row r="87" spans="1:33" s="26" customFormat="1" ht="12.75" customHeight="1" x14ac:dyDescent="0.2">
      <c r="A87" s="36" t="s">
        <v>43</v>
      </c>
      <c r="B87" s="36" t="s">
        <v>312</v>
      </c>
      <c r="C87" s="36" t="s">
        <v>313</v>
      </c>
      <c r="D87" s="22" t="str">
        <f t="shared" si="47"/>
        <v>A-CAM II &gt; HC Legacy</v>
      </c>
      <c r="E87" s="23">
        <v>183144</v>
      </c>
      <c r="F87" s="23">
        <v>384361.42</v>
      </c>
      <c r="G87" s="24">
        <f t="shared" si="43"/>
        <v>201217.41999999998</v>
      </c>
      <c r="H87" s="25">
        <f t="shared" si="44"/>
        <v>1.0986842047787533</v>
      </c>
      <c r="J87" s="27">
        <f t="shared" si="45"/>
        <v>384361.42</v>
      </c>
      <c r="K87" s="28"/>
      <c r="L87" s="27" t="str">
        <f t="shared" si="46"/>
        <v/>
      </c>
      <c r="M87" s="28"/>
      <c r="N87" s="27" t="str">
        <f t="shared" si="48"/>
        <v/>
      </c>
      <c r="O87" s="27" t="str">
        <f t="shared" si="49"/>
        <v/>
      </c>
      <c r="P87" s="29" t="str">
        <f t="shared" si="50"/>
        <v/>
      </c>
      <c r="Q87" s="27" t="str">
        <f t="shared" si="51"/>
        <v/>
      </c>
      <c r="R87" s="27" t="str">
        <f t="shared" si="52"/>
        <v/>
      </c>
      <c r="S87" s="27" t="str">
        <f t="shared" si="53"/>
        <v/>
      </c>
      <c r="T87" s="27" t="str">
        <f t="shared" si="54"/>
        <v/>
      </c>
      <c r="U87" s="28"/>
      <c r="V87" s="27" t="str">
        <f t="shared" si="55"/>
        <v/>
      </c>
      <c r="W87" s="27" t="str">
        <f t="shared" si="56"/>
        <v/>
      </c>
      <c r="X87" s="29" t="str">
        <f t="shared" si="57"/>
        <v/>
      </c>
      <c r="Y87" s="27" t="str">
        <f t="shared" si="58"/>
        <v/>
      </c>
      <c r="Z87" s="27" t="str">
        <f t="shared" si="59"/>
        <v/>
      </c>
      <c r="AA87" s="27" t="str">
        <f t="shared" si="60"/>
        <v/>
      </c>
      <c r="AB87" s="27" t="str">
        <f t="shared" si="61"/>
        <v/>
      </c>
      <c r="AC87" s="27" t="str">
        <f t="shared" si="62"/>
        <v/>
      </c>
      <c r="AD87" s="27" t="str">
        <f t="shared" si="63"/>
        <v/>
      </c>
      <c r="AE87" s="27" t="str">
        <f t="shared" si="64"/>
        <v/>
      </c>
      <c r="AF87" s="27" t="str">
        <f t="shared" si="65"/>
        <v/>
      </c>
      <c r="AG87" s="27" t="str">
        <f t="shared" si="66"/>
        <v/>
      </c>
    </row>
    <row r="88" spans="1:33" s="26" customFormat="1" ht="12.75" customHeight="1" x14ac:dyDescent="0.2">
      <c r="A88" s="36" t="s">
        <v>43</v>
      </c>
      <c r="B88" s="36" t="s">
        <v>318</v>
      </c>
      <c r="C88" s="36" t="s">
        <v>319</v>
      </c>
      <c r="D88" s="22" t="str">
        <f t="shared" si="47"/>
        <v>Tier 1</v>
      </c>
      <c r="E88" s="23">
        <v>858228</v>
      </c>
      <c r="F88" s="23">
        <v>840516.26</v>
      </c>
      <c r="G88" s="24">
        <f t="shared" si="43"/>
        <v>-17711.739999999991</v>
      </c>
      <c r="H88" s="25">
        <f t="shared" si="44"/>
        <v>2.0637569503675002E-2</v>
      </c>
      <c r="J88" s="27" t="str">
        <f t="shared" si="45"/>
        <v/>
      </c>
      <c r="K88" s="28"/>
      <c r="L88" s="27">
        <f t="shared" si="46"/>
        <v>849372.13</v>
      </c>
      <c r="M88" s="28"/>
      <c r="N88" s="27" t="str">
        <f t="shared" si="48"/>
        <v/>
      </c>
      <c r="O88" s="27" t="str">
        <f t="shared" si="49"/>
        <v/>
      </c>
      <c r="P88" s="29" t="str">
        <f t="shared" si="50"/>
        <v/>
      </c>
      <c r="Q88" s="27" t="str">
        <f t="shared" si="51"/>
        <v/>
      </c>
      <c r="R88" s="27" t="str">
        <f t="shared" si="52"/>
        <v/>
      </c>
      <c r="S88" s="27" t="str">
        <f t="shared" si="53"/>
        <v/>
      </c>
      <c r="T88" s="27" t="str">
        <f t="shared" si="54"/>
        <v/>
      </c>
      <c r="U88" s="28"/>
      <c r="V88" s="27" t="str">
        <f t="shared" si="55"/>
        <v/>
      </c>
      <c r="W88" s="27" t="str">
        <f t="shared" si="56"/>
        <v/>
      </c>
      <c r="X88" s="29" t="str">
        <f t="shared" si="57"/>
        <v/>
      </c>
      <c r="Y88" s="27" t="str">
        <f t="shared" si="58"/>
        <v/>
      </c>
      <c r="Z88" s="27" t="str">
        <f t="shared" si="59"/>
        <v/>
      </c>
      <c r="AA88" s="27" t="str">
        <f t="shared" si="60"/>
        <v/>
      </c>
      <c r="AB88" s="27" t="str">
        <f t="shared" si="61"/>
        <v/>
      </c>
      <c r="AC88" s="27" t="str">
        <f t="shared" si="62"/>
        <v/>
      </c>
      <c r="AD88" s="27" t="str">
        <f t="shared" si="63"/>
        <v/>
      </c>
      <c r="AE88" s="27" t="str">
        <f t="shared" si="64"/>
        <v/>
      </c>
      <c r="AF88" s="27" t="str">
        <f t="shared" si="65"/>
        <v/>
      </c>
      <c r="AG88" s="27" t="str">
        <f t="shared" si="66"/>
        <v/>
      </c>
    </row>
    <row r="89" spans="1:33" s="26" customFormat="1" ht="12.75" customHeight="1" x14ac:dyDescent="0.2">
      <c r="A89" s="36" t="s">
        <v>43</v>
      </c>
      <c r="B89" s="36" t="s">
        <v>334</v>
      </c>
      <c r="C89" s="36" t="s">
        <v>335</v>
      </c>
      <c r="D89" s="22" t="str">
        <f t="shared" si="47"/>
        <v>A-CAM II &gt; HC Legacy</v>
      </c>
      <c r="E89" s="23">
        <v>1141632</v>
      </c>
      <c r="F89" s="23">
        <v>2351605.7400000002</v>
      </c>
      <c r="G89" s="24">
        <f t="shared" si="43"/>
        <v>1209973.7400000002</v>
      </c>
      <c r="H89" s="25">
        <f t="shared" si="44"/>
        <v>1.059863195845947</v>
      </c>
      <c r="J89" s="27">
        <f t="shared" si="45"/>
        <v>2351605.7400000002</v>
      </c>
      <c r="K89" s="28"/>
      <c r="L89" s="27" t="str">
        <f t="shared" si="46"/>
        <v/>
      </c>
      <c r="M89" s="28"/>
      <c r="N89" s="27" t="str">
        <f t="shared" si="48"/>
        <v/>
      </c>
      <c r="O89" s="27" t="str">
        <f t="shared" si="49"/>
        <v/>
      </c>
      <c r="P89" s="29" t="str">
        <f t="shared" si="50"/>
        <v/>
      </c>
      <c r="Q89" s="27" t="str">
        <f t="shared" si="51"/>
        <v/>
      </c>
      <c r="R89" s="27" t="str">
        <f t="shared" si="52"/>
        <v/>
      </c>
      <c r="S89" s="27" t="str">
        <f t="shared" si="53"/>
        <v/>
      </c>
      <c r="T89" s="27" t="str">
        <f t="shared" si="54"/>
        <v/>
      </c>
      <c r="U89" s="28"/>
      <c r="V89" s="27" t="str">
        <f t="shared" si="55"/>
        <v/>
      </c>
      <c r="W89" s="27" t="str">
        <f t="shared" si="56"/>
        <v/>
      </c>
      <c r="X89" s="29" t="str">
        <f t="shared" si="57"/>
        <v/>
      </c>
      <c r="Y89" s="27" t="str">
        <f t="shared" si="58"/>
        <v/>
      </c>
      <c r="Z89" s="27" t="str">
        <f t="shared" si="59"/>
        <v/>
      </c>
      <c r="AA89" s="27" t="str">
        <f t="shared" si="60"/>
        <v/>
      </c>
      <c r="AB89" s="27" t="str">
        <f t="shared" si="61"/>
        <v/>
      </c>
      <c r="AC89" s="27" t="str">
        <f t="shared" si="62"/>
        <v/>
      </c>
      <c r="AD89" s="27" t="str">
        <f t="shared" si="63"/>
        <v/>
      </c>
      <c r="AE89" s="27" t="str">
        <f t="shared" si="64"/>
        <v/>
      </c>
      <c r="AF89" s="27" t="str">
        <f t="shared" si="65"/>
        <v/>
      </c>
      <c r="AG89" s="27" t="str">
        <f t="shared" si="66"/>
        <v/>
      </c>
    </row>
    <row r="90" spans="1:33" s="26" customFormat="1" ht="12.75" customHeight="1" x14ac:dyDescent="0.2">
      <c r="A90" s="36" t="s">
        <v>43</v>
      </c>
      <c r="B90" s="36" t="s">
        <v>361</v>
      </c>
      <c r="C90" s="36" t="s">
        <v>362</v>
      </c>
      <c r="D90" s="22" t="str">
        <f t="shared" si="47"/>
        <v>Tier 1</v>
      </c>
      <c r="E90" s="23">
        <v>798810</v>
      </c>
      <c r="F90" s="23">
        <v>791694.94</v>
      </c>
      <c r="G90" s="24">
        <f t="shared" si="43"/>
        <v>-7115.0600000000559</v>
      </c>
      <c r="H90" s="25">
        <f t="shared" si="44"/>
        <v>8.90707427298113E-3</v>
      </c>
      <c r="J90" s="27" t="str">
        <f t="shared" si="45"/>
        <v/>
      </c>
      <c r="K90" s="28"/>
      <c r="L90" s="27">
        <f t="shared" si="46"/>
        <v>795252.47</v>
      </c>
      <c r="M90" s="28"/>
      <c r="N90" s="27" t="str">
        <f t="shared" si="48"/>
        <v/>
      </c>
      <c r="O90" s="27" t="str">
        <f t="shared" si="49"/>
        <v/>
      </c>
      <c r="P90" s="29" t="str">
        <f t="shared" si="50"/>
        <v/>
      </c>
      <c r="Q90" s="27" t="str">
        <f t="shared" si="51"/>
        <v/>
      </c>
      <c r="R90" s="27" t="str">
        <f t="shared" si="52"/>
        <v/>
      </c>
      <c r="S90" s="27" t="str">
        <f t="shared" si="53"/>
        <v/>
      </c>
      <c r="T90" s="27" t="str">
        <f t="shared" si="54"/>
        <v/>
      </c>
      <c r="U90" s="28"/>
      <c r="V90" s="27" t="str">
        <f t="shared" si="55"/>
        <v/>
      </c>
      <c r="W90" s="27" t="str">
        <f t="shared" si="56"/>
        <v/>
      </c>
      <c r="X90" s="29" t="str">
        <f t="shared" si="57"/>
        <v/>
      </c>
      <c r="Y90" s="27" t="str">
        <f t="shared" si="58"/>
        <v/>
      </c>
      <c r="Z90" s="27" t="str">
        <f t="shared" si="59"/>
        <v/>
      </c>
      <c r="AA90" s="27" t="str">
        <f t="shared" si="60"/>
        <v/>
      </c>
      <c r="AB90" s="27" t="str">
        <f t="shared" si="61"/>
        <v/>
      </c>
      <c r="AC90" s="27" t="str">
        <f t="shared" si="62"/>
        <v/>
      </c>
      <c r="AD90" s="27" t="str">
        <f t="shared" si="63"/>
        <v/>
      </c>
      <c r="AE90" s="27" t="str">
        <f t="shared" si="64"/>
        <v/>
      </c>
      <c r="AF90" s="27" t="str">
        <f t="shared" si="65"/>
        <v/>
      </c>
      <c r="AG90" s="27" t="str">
        <f t="shared" si="66"/>
        <v/>
      </c>
    </row>
    <row r="91" spans="1:33" s="26" customFormat="1" ht="12.75" customHeight="1" x14ac:dyDescent="0.2">
      <c r="A91" s="36" t="s">
        <v>43</v>
      </c>
      <c r="B91" s="36" t="s">
        <v>365</v>
      </c>
      <c r="C91" s="36" t="s">
        <v>366</v>
      </c>
      <c r="D91" s="22" t="str">
        <f t="shared" si="47"/>
        <v>A-CAM II &gt; HC Legacy</v>
      </c>
      <c r="E91" s="23">
        <v>183336</v>
      </c>
      <c r="F91" s="23">
        <v>239907.46</v>
      </c>
      <c r="G91" s="24">
        <f t="shared" si="43"/>
        <v>56571.459999999992</v>
      </c>
      <c r="H91" s="25">
        <f t="shared" si="44"/>
        <v>0.30856711175110174</v>
      </c>
      <c r="J91" s="27">
        <f t="shared" si="45"/>
        <v>239907.46</v>
      </c>
      <c r="K91" s="28"/>
      <c r="L91" s="27" t="str">
        <f t="shared" si="46"/>
        <v/>
      </c>
      <c r="M91" s="28"/>
      <c r="N91" s="27" t="str">
        <f t="shared" si="48"/>
        <v/>
      </c>
      <c r="O91" s="27" t="str">
        <f t="shared" si="49"/>
        <v/>
      </c>
      <c r="P91" s="29" t="str">
        <f t="shared" si="50"/>
        <v/>
      </c>
      <c r="Q91" s="27" t="str">
        <f t="shared" si="51"/>
        <v/>
      </c>
      <c r="R91" s="27" t="str">
        <f t="shared" si="52"/>
        <v/>
      </c>
      <c r="S91" s="27" t="str">
        <f t="shared" si="53"/>
        <v/>
      </c>
      <c r="T91" s="27" t="str">
        <f t="shared" si="54"/>
        <v/>
      </c>
      <c r="U91" s="28"/>
      <c r="V91" s="27" t="str">
        <f t="shared" si="55"/>
        <v/>
      </c>
      <c r="W91" s="27" t="str">
        <f t="shared" si="56"/>
        <v/>
      </c>
      <c r="X91" s="29" t="str">
        <f t="shared" si="57"/>
        <v/>
      </c>
      <c r="Y91" s="27" t="str">
        <f t="shared" si="58"/>
        <v/>
      </c>
      <c r="Z91" s="27" t="str">
        <f t="shared" si="59"/>
        <v/>
      </c>
      <c r="AA91" s="27" t="str">
        <f t="shared" si="60"/>
        <v/>
      </c>
      <c r="AB91" s="27" t="str">
        <f t="shared" si="61"/>
        <v/>
      </c>
      <c r="AC91" s="27" t="str">
        <f t="shared" si="62"/>
        <v/>
      </c>
      <c r="AD91" s="27" t="str">
        <f t="shared" si="63"/>
        <v/>
      </c>
      <c r="AE91" s="27" t="str">
        <f t="shared" si="64"/>
        <v/>
      </c>
      <c r="AF91" s="27" t="str">
        <f t="shared" si="65"/>
        <v/>
      </c>
      <c r="AG91" s="27" t="str">
        <f t="shared" si="66"/>
        <v/>
      </c>
    </row>
    <row r="92" spans="1:33" s="26" customFormat="1" ht="12.75" customHeight="1" x14ac:dyDescent="0.2">
      <c r="A92" s="36" t="s">
        <v>43</v>
      </c>
      <c r="B92" s="36" t="s">
        <v>385</v>
      </c>
      <c r="C92" s="36" t="s">
        <v>386</v>
      </c>
      <c r="D92" s="22" t="str">
        <f t="shared" si="47"/>
        <v>A-CAM II &gt; HC Legacy</v>
      </c>
      <c r="E92" s="23">
        <v>326940</v>
      </c>
      <c r="F92" s="23">
        <v>529822.65</v>
      </c>
      <c r="G92" s="24">
        <f t="shared" si="43"/>
        <v>202882.65000000002</v>
      </c>
      <c r="H92" s="25">
        <f t="shared" si="44"/>
        <v>0.62055010093595164</v>
      </c>
      <c r="J92" s="27">
        <f t="shared" si="45"/>
        <v>529822.65</v>
      </c>
      <c r="K92" s="28"/>
      <c r="L92" s="27" t="str">
        <f t="shared" si="46"/>
        <v/>
      </c>
      <c r="M92" s="28"/>
      <c r="N92" s="27" t="str">
        <f t="shared" si="48"/>
        <v/>
      </c>
      <c r="O92" s="27" t="str">
        <f t="shared" si="49"/>
        <v/>
      </c>
      <c r="P92" s="29" t="str">
        <f t="shared" si="50"/>
        <v/>
      </c>
      <c r="Q92" s="27" t="str">
        <f t="shared" si="51"/>
        <v/>
      </c>
      <c r="R92" s="27" t="str">
        <f t="shared" si="52"/>
        <v/>
      </c>
      <c r="S92" s="27" t="str">
        <f t="shared" si="53"/>
        <v/>
      </c>
      <c r="T92" s="27" t="str">
        <f t="shared" si="54"/>
        <v/>
      </c>
      <c r="U92" s="28"/>
      <c r="V92" s="27" t="str">
        <f t="shared" si="55"/>
        <v/>
      </c>
      <c r="W92" s="27" t="str">
        <f t="shared" si="56"/>
        <v/>
      </c>
      <c r="X92" s="29" t="str">
        <f t="shared" si="57"/>
        <v/>
      </c>
      <c r="Y92" s="27" t="str">
        <f t="shared" si="58"/>
        <v/>
      </c>
      <c r="Z92" s="27" t="str">
        <f t="shared" si="59"/>
        <v/>
      </c>
      <c r="AA92" s="27" t="str">
        <f t="shared" si="60"/>
        <v/>
      </c>
      <c r="AB92" s="27" t="str">
        <f t="shared" si="61"/>
        <v/>
      </c>
      <c r="AC92" s="27" t="str">
        <f t="shared" si="62"/>
        <v/>
      </c>
      <c r="AD92" s="27" t="str">
        <f t="shared" si="63"/>
        <v/>
      </c>
      <c r="AE92" s="27" t="str">
        <f t="shared" si="64"/>
        <v/>
      </c>
      <c r="AF92" s="27" t="str">
        <f t="shared" si="65"/>
        <v/>
      </c>
      <c r="AG92" s="27" t="str">
        <f t="shared" si="66"/>
        <v/>
      </c>
    </row>
    <row r="93" spans="1:33" s="26" customFormat="1" ht="12.75" customHeight="1" x14ac:dyDescent="0.2">
      <c r="A93" s="36" t="s">
        <v>43</v>
      </c>
      <c r="B93" s="36" t="s">
        <v>399</v>
      </c>
      <c r="C93" s="36" t="s">
        <v>400</v>
      </c>
      <c r="D93" s="22" t="str">
        <f t="shared" si="47"/>
        <v>Tier 2</v>
      </c>
      <c r="E93" s="23">
        <v>506076</v>
      </c>
      <c r="F93" s="23">
        <v>430944.72</v>
      </c>
      <c r="G93" s="24">
        <f t="shared" si="43"/>
        <v>-75131.280000000028</v>
      </c>
      <c r="H93" s="25">
        <f t="shared" si="44"/>
        <v>0.148458492400351</v>
      </c>
      <c r="J93" s="27" t="str">
        <f t="shared" si="45"/>
        <v/>
      </c>
      <c r="K93" s="28"/>
      <c r="L93" s="27" t="str">
        <f t="shared" si="46"/>
        <v/>
      </c>
      <c r="M93" s="28"/>
      <c r="N93" s="27">
        <f t="shared" si="48"/>
        <v>15026.256000000007</v>
      </c>
      <c r="O93" s="27">
        <f t="shared" si="49"/>
        <v>25303.800000000003</v>
      </c>
      <c r="P93" s="29" t="str">
        <f t="shared" si="50"/>
        <v>No</v>
      </c>
      <c r="Q93" s="27">
        <f t="shared" si="51"/>
        <v>480772.19999999995</v>
      </c>
      <c r="R93" s="27">
        <f t="shared" si="52"/>
        <v>455468.4</v>
      </c>
      <c r="S93" s="27">
        <f t="shared" si="53"/>
        <v>430944.72</v>
      </c>
      <c r="T93" s="27">
        <f t="shared" si="54"/>
        <v>430944.72</v>
      </c>
      <c r="U93" s="28"/>
      <c r="V93" s="27" t="str">
        <f t="shared" si="55"/>
        <v/>
      </c>
      <c r="W93" s="27" t="str">
        <f t="shared" si="56"/>
        <v/>
      </c>
      <c r="X93" s="29" t="str">
        <f t="shared" si="57"/>
        <v/>
      </c>
      <c r="Y93" s="27" t="str">
        <f t="shared" si="58"/>
        <v/>
      </c>
      <c r="Z93" s="27" t="str">
        <f t="shared" si="59"/>
        <v/>
      </c>
      <c r="AA93" s="27" t="str">
        <f t="shared" si="60"/>
        <v/>
      </c>
      <c r="AB93" s="27" t="str">
        <f t="shared" si="61"/>
        <v/>
      </c>
      <c r="AC93" s="27" t="str">
        <f t="shared" si="62"/>
        <v/>
      </c>
      <c r="AD93" s="27" t="str">
        <f t="shared" si="63"/>
        <v/>
      </c>
      <c r="AE93" s="27" t="str">
        <f t="shared" si="64"/>
        <v/>
      </c>
      <c r="AF93" s="27" t="str">
        <f t="shared" si="65"/>
        <v/>
      </c>
      <c r="AG93" s="27" t="str">
        <f t="shared" si="66"/>
        <v/>
      </c>
    </row>
    <row r="94" spans="1:33" s="26" customFormat="1" ht="12.75" customHeight="1" x14ac:dyDescent="0.2">
      <c r="A94" s="36" t="s">
        <v>43</v>
      </c>
      <c r="B94" s="36" t="s">
        <v>401</v>
      </c>
      <c r="C94" s="36" t="s">
        <v>402</v>
      </c>
      <c r="D94" s="22" t="str">
        <f t="shared" si="47"/>
        <v>A-CAM II &gt; HC Legacy</v>
      </c>
      <c r="E94" s="23">
        <v>613488</v>
      </c>
      <c r="F94" s="23">
        <v>1002763.68</v>
      </c>
      <c r="G94" s="24">
        <f t="shared" si="43"/>
        <v>389275.68000000005</v>
      </c>
      <c r="H94" s="25">
        <f t="shared" si="44"/>
        <v>0.63452859713637444</v>
      </c>
      <c r="J94" s="27">
        <f t="shared" si="45"/>
        <v>1002763.68</v>
      </c>
      <c r="K94" s="28"/>
      <c r="L94" s="27" t="str">
        <f t="shared" si="46"/>
        <v/>
      </c>
      <c r="M94" s="28"/>
      <c r="N94" s="27" t="str">
        <f t="shared" si="48"/>
        <v/>
      </c>
      <c r="O94" s="27" t="str">
        <f t="shared" si="49"/>
        <v/>
      </c>
      <c r="P94" s="29" t="str">
        <f t="shared" si="50"/>
        <v/>
      </c>
      <c r="Q94" s="27" t="str">
        <f t="shared" si="51"/>
        <v/>
      </c>
      <c r="R94" s="27" t="str">
        <f t="shared" si="52"/>
        <v/>
      </c>
      <c r="S94" s="27" t="str">
        <f t="shared" si="53"/>
        <v/>
      </c>
      <c r="T94" s="27" t="str">
        <f t="shared" si="54"/>
        <v/>
      </c>
      <c r="U94" s="28"/>
      <c r="V94" s="27" t="str">
        <f t="shared" si="55"/>
        <v/>
      </c>
      <c r="W94" s="27" t="str">
        <f t="shared" si="56"/>
        <v/>
      </c>
      <c r="X94" s="29" t="str">
        <f t="shared" si="57"/>
        <v/>
      </c>
      <c r="Y94" s="27" t="str">
        <f t="shared" si="58"/>
        <v/>
      </c>
      <c r="Z94" s="27" t="str">
        <f t="shared" si="59"/>
        <v/>
      </c>
      <c r="AA94" s="27" t="str">
        <f t="shared" si="60"/>
        <v/>
      </c>
      <c r="AB94" s="27" t="str">
        <f t="shared" si="61"/>
        <v/>
      </c>
      <c r="AC94" s="27" t="str">
        <f t="shared" si="62"/>
        <v/>
      </c>
      <c r="AD94" s="27" t="str">
        <f t="shared" si="63"/>
        <v/>
      </c>
      <c r="AE94" s="27" t="str">
        <f t="shared" si="64"/>
        <v/>
      </c>
      <c r="AF94" s="27" t="str">
        <f t="shared" si="65"/>
        <v/>
      </c>
      <c r="AG94" s="27" t="str">
        <f t="shared" si="66"/>
        <v/>
      </c>
    </row>
    <row r="95" spans="1:33" s="26" customFormat="1" ht="12.75" customHeight="1" x14ac:dyDescent="0.2">
      <c r="A95" s="36" t="s">
        <v>43</v>
      </c>
      <c r="B95" s="36" t="s">
        <v>413</v>
      </c>
      <c r="C95" s="36" t="s">
        <v>414</v>
      </c>
      <c r="D95" s="22" t="str">
        <f t="shared" si="47"/>
        <v>Tier 1</v>
      </c>
      <c r="E95" s="23">
        <v>171726</v>
      </c>
      <c r="F95" s="23">
        <v>163130.68</v>
      </c>
      <c r="G95" s="24">
        <f t="shared" si="43"/>
        <v>-8595.320000000007</v>
      </c>
      <c r="H95" s="25">
        <f t="shared" si="44"/>
        <v>5.0052525534863716E-2</v>
      </c>
      <c r="J95" s="27" t="str">
        <f t="shared" si="45"/>
        <v/>
      </c>
      <c r="K95" s="28"/>
      <c r="L95" s="27">
        <f t="shared" si="46"/>
        <v>167428.34</v>
      </c>
      <c r="M95" s="28"/>
      <c r="N95" s="27" t="str">
        <f t="shared" si="48"/>
        <v/>
      </c>
      <c r="O95" s="27" t="str">
        <f t="shared" si="49"/>
        <v/>
      </c>
      <c r="P95" s="29" t="str">
        <f t="shared" si="50"/>
        <v/>
      </c>
      <c r="Q95" s="27" t="str">
        <f t="shared" si="51"/>
        <v/>
      </c>
      <c r="R95" s="27" t="str">
        <f t="shared" si="52"/>
        <v/>
      </c>
      <c r="S95" s="27" t="str">
        <f t="shared" si="53"/>
        <v/>
      </c>
      <c r="T95" s="27" t="str">
        <f t="shared" si="54"/>
        <v/>
      </c>
      <c r="U95" s="28"/>
      <c r="V95" s="27" t="str">
        <f t="shared" si="55"/>
        <v/>
      </c>
      <c r="W95" s="27" t="str">
        <f t="shared" si="56"/>
        <v/>
      </c>
      <c r="X95" s="29" t="str">
        <f t="shared" si="57"/>
        <v/>
      </c>
      <c r="Y95" s="27" t="str">
        <f t="shared" si="58"/>
        <v/>
      </c>
      <c r="Z95" s="27" t="str">
        <f t="shared" si="59"/>
        <v/>
      </c>
      <c r="AA95" s="27" t="str">
        <f t="shared" si="60"/>
        <v/>
      </c>
      <c r="AB95" s="27" t="str">
        <f t="shared" si="61"/>
        <v/>
      </c>
      <c r="AC95" s="27" t="str">
        <f t="shared" si="62"/>
        <v/>
      </c>
      <c r="AD95" s="27" t="str">
        <f t="shared" si="63"/>
        <v/>
      </c>
      <c r="AE95" s="27" t="str">
        <f t="shared" si="64"/>
        <v/>
      </c>
      <c r="AF95" s="27" t="str">
        <f t="shared" si="65"/>
        <v/>
      </c>
      <c r="AG95" s="27" t="str">
        <f t="shared" si="66"/>
        <v/>
      </c>
    </row>
    <row r="96" spans="1:33" s="26" customFormat="1" ht="12.75" customHeight="1" x14ac:dyDescent="0.2">
      <c r="A96" s="36" t="s">
        <v>43</v>
      </c>
      <c r="B96" s="36" t="s">
        <v>415</v>
      </c>
      <c r="C96" s="36" t="s">
        <v>416</v>
      </c>
      <c r="D96" s="22" t="str">
        <f t="shared" si="47"/>
        <v>A-CAM II &gt; HC Legacy</v>
      </c>
      <c r="E96" s="23">
        <v>330258</v>
      </c>
      <c r="F96" s="23">
        <v>849172.94</v>
      </c>
      <c r="G96" s="24">
        <f t="shared" si="43"/>
        <v>518914.93999999994</v>
      </c>
      <c r="H96" s="25">
        <f t="shared" si="44"/>
        <v>1.5712410902990994</v>
      </c>
      <c r="J96" s="27">
        <f t="shared" si="45"/>
        <v>849172.94</v>
      </c>
      <c r="K96" s="28"/>
      <c r="L96" s="27" t="str">
        <f t="shared" si="46"/>
        <v/>
      </c>
      <c r="M96" s="28"/>
      <c r="N96" s="27" t="str">
        <f t="shared" si="48"/>
        <v/>
      </c>
      <c r="O96" s="27" t="str">
        <f t="shared" si="49"/>
        <v/>
      </c>
      <c r="P96" s="29" t="str">
        <f t="shared" si="50"/>
        <v/>
      </c>
      <c r="Q96" s="27" t="str">
        <f t="shared" si="51"/>
        <v/>
      </c>
      <c r="R96" s="27" t="str">
        <f t="shared" si="52"/>
        <v/>
      </c>
      <c r="S96" s="27" t="str">
        <f t="shared" si="53"/>
        <v/>
      </c>
      <c r="T96" s="27" t="str">
        <f t="shared" si="54"/>
        <v/>
      </c>
      <c r="U96" s="28"/>
      <c r="V96" s="27" t="str">
        <f t="shared" si="55"/>
        <v/>
      </c>
      <c r="W96" s="27" t="str">
        <f t="shared" si="56"/>
        <v/>
      </c>
      <c r="X96" s="29" t="str">
        <f t="shared" si="57"/>
        <v/>
      </c>
      <c r="Y96" s="27" t="str">
        <f t="shared" si="58"/>
        <v/>
      </c>
      <c r="Z96" s="27" t="str">
        <f t="shared" si="59"/>
        <v/>
      </c>
      <c r="AA96" s="27" t="str">
        <f t="shared" si="60"/>
        <v/>
      </c>
      <c r="AB96" s="27" t="str">
        <f t="shared" si="61"/>
        <v/>
      </c>
      <c r="AC96" s="27" t="str">
        <f t="shared" si="62"/>
        <v/>
      </c>
      <c r="AD96" s="27" t="str">
        <f t="shared" si="63"/>
        <v/>
      </c>
      <c r="AE96" s="27" t="str">
        <f t="shared" si="64"/>
        <v/>
      </c>
      <c r="AF96" s="27" t="str">
        <f t="shared" si="65"/>
        <v/>
      </c>
      <c r="AG96" s="27" t="str">
        <f t="shared" si="66"/>
        <v/>
      </c>
    </row>
    <row r="97" spans="1:33" s="26" customFormat="1" ht="12.75" customHeight="1" x14ac:dyDescent="0.2">
      <c r="A97" s="36" t="s">
        <v>43</v>
      </c>
      <c r="B97" s="36" t="s">
        <v>119</v>
      </c>
      <c r="C97" s="36" t="s">
        <v>425</v>
      </c>
      <c r="D97" s="22" t="str">
        <f t="shared" si="47"/>
        <v>Tier 2</v>
      </c>
      <c r="E97" s="23">
        <v>1043436</v>
      </c>
      <c r="F97" s="23">
        <v>884555.82</v>
      </c>
      <c r="G97" s="24">
        <f t="shared" si="43"/>
        <v>-158880.18000000005</v>
      </c>
      <c r="H97" s="25">
        <f t="shared" si="44"/>
        <v>0.15226633928674116</v>
      </c>
      <c r="J97" s="27" t="str">
        <f t="shared" si="45"/>
        <v/>
      </c>
      <c r="K97" s="28"/>
      <c r="L97" s="27" t="str">
        <f t="shared" si="46"/>
        <v/>
      </c>
      <c r="M97" s="28"/>
      <c r="N97" s="27">
        <f t="shared" si="48"/>
        <v>31776.036000000011</v>
      </c>
      <c r="O97" s="27">
        <f t="shared" si="49"/>
        <v>52171.8</v>
      </c>
      <c r="P97" s="29" t="str">
        <f t="shared" si="50"/>
        <v>No</v>
      </c>
      <c r="Q97" s="27">
        <f t="shared" si="51"/>
        <v>991264.2</v>
      </c>
      <c r="R97" s="27">
        <f t="shared" si="52"/>
        <v>939092.4</v>
      </c>
      <c r="S97" s="27">
        <f t="shared" si="53"/>
        <v>886920.6</v>
      </c>
      <c r="T97" s="27">
        <f t="shared" si="54"/>
        <v>884555.82</v>
      </c>
      <c r="U97" s="28"/>
      <c r="V97" s="27" t="str">
        <f t="shared" si="55"/>
        <v/>
      </c>
      <c r="W97" s="27" t="str">
        <f t="shared" si="56"/>
        <v/>
      </c>
      <c r="X97" s="29" t="str">
        <f t="shared" si="57"/>
        <v/>
      </c>
      <c r="Y97" s="27" t="str">
        <f t="shared" si="58"/>
        <v/>
      </c>
      <c r="Z97" s="27" t="str">
        <f t="shared" si="59"/>
        <v/>
      </c>
      <c r="AA97" s="27" t="str">
        <f t="shared" si="60"/>
        <v/>
      </c>
      <c r="AB97" s="27" t="str">
        <f t="shared" si="61"/>
        <v/>
      </c>
      <c r="AC97" s="27" t="str">
        <f t="shared" si="62"/>
        <v/>
      </c>
      <c r="AD97" s="27" t="str">
        <f t="shared" si="63"/>
        <v/>
      </c>
      <c r="AE97" s="27" t="str">
        <f t="shared" si="64"/>
        <v/>
      </c>
      <c r="AF97" s="27" t="str">
        <f t="shared" si="65"/>
        <v/>
      </c>
      <c r="AG97" s="27" t="str">
        <f t="shared" si="66"/>
        <v/>
      </c>
    </row>
    <row r="98" spans="1:33" s="26" customFormat="1" ht="12.75" customHeight="1" x14ac:dyDescent="0.2">
      <c r="A98" s="36" t="s">
        <v>43</v>
      </c>
      <c r="B98" s="36" t="s">
        <v>428</v>
      </c>
      <c r="C98" s="36" t="s">
        <v>429</v>
      </c>
      <c r="D98" s="22" t="str">
        <f t="shared" si="47"/>
        <v>Tier 1</v>
      </c>
      <c r="E98" s="23">
        <v>4322058</v>
      </c>
      <c r="F98" s="23">
        <v>4088006.6100000003</v>
      </c>
      <c r="G98" s="24">
        <f t="shared" si="43"/>
        <v>-234051.38999999966</v>
      </c>
      <c r="H98" s="25">
        <f t="shared" si="44"/>
        <v>5.4152764724582518E-2</v>
      </c>
      <c r="J98" s="27" t="str">
        <f t="shared" si="45"/>
        <v/>
      </c>
      <c r="K98" s="28"/>
      <c r="L98" s="27">
        <f t="shared" si="46"/>
        <v>4205032.3049999997</v>
      </c>
      <c r="M98" s="28"/>
      <c r="N98" s="27" t="str">
        <f t="shared" si="48"/>
        <v/>
      </c>
      <c r="O98" s="27" t="str">
        <f t="shared" si="49"/>
        <v/>
      </c>
      <c r="P98" s="29" t="str">
        <f t="shared" si="50"/>
        <v/>
      </c>
      <c r="Q98" s="27" t="str">
        <f t="shared" si="51"/>
        <v/>
      </c>
      <c r="R98" s="27" t="str">
        <f t="shared" si="52"/>
        <v/>
      </c>
      <c r="S98" s="27" t="str">
        <f t="shared" si="53"/>
        <v/>
      </c>
      <c r="T98" s="27" t="str">
        <f t="shared" si="54"/>
        <v/>
      </c>
      <c r="U98" s="28"/>
      <c r="V98" s="27" t="str">
        <f t="shared" si="55"/>
        <v/>
      </c>
      <c r="W98" s="27" t="str">
        <f t="shared" si="56"/>
        <v/>
      </c>
      <c r="X98" s="29" t="str">
        <f t="shared" si="57"/>
        <v/>
      </c>
      <c r="Y98" s="27" t="str">
        <f t="shared" si="58"/>
        <v/>
      </c>
      <c r="Z98" s="27" t="str">
        <f t="shared" si="59"/>
        <v/>
      </c>
      <c r="AA98" s="27" t="str">
        <f t="shared" si="60"/>
        <v/>
      </c>
      <c r="AB98" s="27" t="str">
        <f t="shared" si="61"/>
        <v/>
      </c>
      <c r="AC98" s="27" t="str">
        <f t="shared" si="62"/>
        <v/>
      </c>
      <c r="AD98" s="27" t="str">
        <f t="shared" si="63"/>
        <v/>
      </c>
      <c r="AE98" s="27" t="str">
        <f t="shared" si="64"/>
        <v/>
      </c>
      <c r="AF98" s="27" t="str">
        <f t="shared" si="65"/>
        <v/>
      </c>
      <c r="AG98" s="27" t="str">
        <f t="shared" si="66"/>
        <v/>
      </c>
    </row>
    <row r="99" spans="1:33" s="26" customFormat="1" ht="12.75" customHeight="1" x14ac:dyDescent="0.2">
      <c r="A99" s="36" t="s">
        <v>43</v>
      </c>
      <c r="B99" s="36" t="s">
        <v>430</v>
      </c>
      <c r="C99" s="36" t="s">
        <v>431</v>
      </c>
      <c r="D99" s="22" t="str">
        <f t="shared" si="47"/>
        <v>Tier 3</v>
      </c>
      <c r="E99" s="23">
        <v>3256002</v>
      </c>
      <c r="F99" s="23">
        <v>1873244.3599999999</v>
      </c>
      <c r="G99" s="24">
        <f t="shared" si="43"/>
        <v>-1382757.6400000001</v>
      </c>
      <c r="H99" s="25">
        <f t="shared" si="44"/>
        <v>0.42467960400515731</v>
      </c>
      <c r="J99" s="27" t="str">
        <f t="shared" si="45"/>
        <v/>
      </c>
      <c r="K99" s="28"/>
      <c r="L99" s="27" t="str">
        <f t="shared" si="46"/>
        <v/>
      </c>
      <c r="M99" s="28"/>
      <c r="N99" s="27" t="str">
        <f t="shared" si="48"/>
        <v/>
      </c>
      <c r="O99" s="27" t="str">
        <f t="shared" si="49"/>
        <v/>
      </c>
      <c r="P99" s="29" t="str">
        <f t="shared" si="50"/>
        <v/>
      </c>
      <c r="Q99" s="27" t="str">
        <f t="shared" si="51"/>
        <v/>
      </c>
      <c r="R99" s="27" t="str">
        <f t="shared" si="52"/>
        <v/>
      </c>
      <c r="S99" s="27" t="str">
        <f t="shared" si="53"/>
        <v/>
      </c>
      <c r="T99" s="27" t="str">
        <f t="shared" si="54"/>
        <v/>
      </c>
      <c r="U99" s="28"/>
      <c r="V99" s="27">
        <f t="shared" si="55"/>
        <v>138275.76400000002</v>
      </c>
      <c r="W99" s="27">
        <f t="shared" si="56"/>
        <v>162800.1</v>
      </c>
      <c r="X99" s="29" t="str">
        <f t="shared" si="57"/>
        <v>No</v>
      </c>
      <c r="Y99" s="27">
        <f t="shared" si="58"/>
        <v>3093201.9</v>
      </c>
      <c r="Z99" s="27">
        <f t="shared" si="59"/>
        <v>2930401.8000000003</v>
      </c>
      <c r="AA99" s="27">
        <f t="shared" si="60"/>
        <v>2767601.6999999997</v>
      </c>
      <c r="AB99" s="27">
        <f t="shared" si="61"/>
        <v>2604801.6</v>
      </c>
      <c r="AC99" s="27">
        <f t="shared" si="62"/>
        <v>2442001.5</v>
      </c>
      <c r="AD99" s="27">
        <f t="shared" si="63"/>
        <v>2279201.4</v>
      </c>
      <c r="AE99" s="27">
        <f t="shared" si="64"/>
        <v>2116401.3000000003</v>
      </c>
      <c r="AF99" s="27">
        <f t="shared" si="65"/>
        <v>1953601.2</v>
      </c>
      <c r="AG99" s="27">
        <f t="shared" si="66"/>
        <v>1873244.3599999999</v>
      </c>
    </row>
    <row r="100" spans="1:33" s="38" customFormat="1" ht="12.75" customHeight="1" x14ac:dyDescent="0.2">
      <c r="A100" s="36" t="s">
        <v>43</v>
      </c>
      <c r="B100" s="36" t="s">
        <v>432</v>
      </c>
      <c r="C100" s="36" t="s">
        <v>433</v>
      </c>
      <c r="D100" s="22" t="str">
        <f t="shared" si="47"/>
        <v>A-CAM II &gt; HC Legacy</v>
      </c>
      <c r="E100" s="23">
        <v>215460</v>
      </c>
      <c r="F100" s="23">
        <v>566590.44999999995</v>
      </c>
      <c r="G100" s="24">
        <f t="shared" si="43"/>
        <v>351130.44999999995</v>
      </c>
      <c r="H100" s="25">
        <f t="shared" si="44"/>
        <v>1.6296781305114636</v>
      </c>
      <c r="J100" s="39">
        <f t="shared" si="45"/>
        <v>566590.44999999995</v>
      </c>
      <c r="K100" s="40"/>
      <c r="L100" s="27" t="str">
        <f t="shared" si="46"/>
        <v/>
      </c>
      <c r="M100" s="40"/>
      <c r="N100" s="27" t="str">
        <f t="shared" si="48"/>
        <v/>
      </c>
      <c r="O100" s="27" t="str">
        <f t="shared" si="49"/>
        <v/>
      </c>
      <c r="P100" s="29" t="str">
        <f t="shared" si="50"/>
        <v/>
      </c>
      <c r="Q100" s="27" t="str">
        <f t="shared" si="51"/>
        <v/>
      </c>
      <c r="R100" s="27" t="str">
        <f t="shared" si="52"/>
        <v/>
      </c>
      <c r="S100" s="27" t="str">
        <f t="shared" si="53"/>
        <v/>
      </c>
      <c r="T100" s="27" t="str">
        <f t="shared" si="54"/>
        <v/>
      </c>
      <c r="U100" s="40"/>
      <c r="V100" s="27" t="str">
        <f t="shared" si="55"/>
        <v/>
      </c>
      <c r="W100" s="27" t="str">
        <f t="shared" si="56"/>
        <v/>
      </c>
      <c r="X100" s="29" t="str">
        <f t="shared" si="57"/>
        <v/>
      </c>
      <c r="Y100" s="27" t="str">
        <f t="shared" si="58"/>
        <v/>
      </c>
      <c r="Z100" s="27" t="str">
        <f t="shared" si="59"/>
        <v/>
      </c>
      <c r="AA100" s="27" t="str">
        <f t="shared" si="60"/>
        <v/>
      </c>
      <c r="AB100" s="27" t="str">
        <f t="shared" si="61"/>
        <v/>
      </c>
      <c r="AC100" s="27" t="str">
        <f t="shared" si="62"/>
        <v/>
      </c>
      <c r="AD100" s="27" t="str">
        <f t="shared" si="63"/>
        <v/>
      </c>
      <c r="AE100" s="27" t="str">
        <f t="shared" si="64"/>
        <v/>
      </c>
      <c r="AF100" s="27" t="str">
        <f t="shared" si="65"/>
        <v/>
      </c>
      <c r="AG100" s="27" t="str">
        <f t="shared" si="66"/>
        <v/>
      </c>
    </row>
    <row r="101" spans="1:33" s="26" customFormat="1" ht="12.75" customHeight="1" x14ac:dyDescent="0.2">
      <c r="A101" s="36" t="s">
        <v>43</v>
      </c>
      <c r="B101" s="36" t="s">
        <v>448</v>
      </c>
      <c r="C101" s="36" t="s">
        <v>449</v>
      </c>
      <c r="D101" s="22" t="str">
        <f t="shared" si="47"/>
        <v>A-CAM II &gt; HC Legacy</v>
      </c>
      <c r="E101" s="23">
        <v>188814</v>
      </c>
      <c r="F101" s="23">
        <v>365988.17</v>
      </c>
      <c r="G101" s="24">
        <f t="shared" si="43"/>
        <v>177174.16999999998</v>
      </c>
      <c r="H101" s="25">
        <f t="shared" si="44"/>
        <v>0.93835292933786685</v>
      </c>
      <c r="J101" s="27">
        <f t="shared" si="45"/>
        <v>365988.17</v>
      </c>
      <c r="K101" s="28"/>
      <c r="L101" s="27" t="str">
        <f t="shared" si="46"/>
        <v/>
      </c>
      <c r="M101" s="28"/>
      <c r="N101" s="27" t="str">
        <f t="shared" si="48"/>
        <v/>
      </c>
      <c r="O101" s="27" t="str">
        <f t="shared" si="49"/>
        <v/>
      </c>
      <c r="P101" s="29" t="str">
        <f t="shared" si="50"/>
        <v/>
      </c>
      <c r="Q101" s="27" t="str">
        <f t="shared" si="51"/>
        <v/>
      </c>
      <c r="R101" s="27" t="str">
        <f t="shared" si="52"/>
        <v/>
      </c>
      <c r="S101" s="27" t="str">
        <f t="shared" si="53"/>
        <v/>
      </c>
      <c r="T101" s="27" t="str">
        <f t="shared" si="54"/>
        <v/>
      </c>
      <c r="U101" s="28"/>
      <c r="V101" s="27" t="str">
        <f t="shared" si="55"/>
        <v/>
      </c>
      <c r="W101" s="27" t="str">
        <f t="shared" si="56"/>
        <v/>
      </c>
      <c r="X101" s="29" t="str">
        <f t="shared" si="57"/>
        <v/>
      </c>
      <c r="Y101" s="27" t="str">
        <f t="shared" si="58"/>
        <v/>
      </c>
      <c r="Z101" s="27" t="str">
        <f t="shared" si="59"/>
        <v/>
      </c>
      <c r="AA101" s="27" t="str">
        <f t="shared" si="60"/>
        <v/>
      </c>
      <c r="AB101" s="27" t="str">
        <f t="shared" si="61"/>
        <v/>
      </c>
      <c r="AC101" s="27" t="str">
        <f t="shared" si="62"/>
        <v/>
      </c>
      <c r="AD101" s="27" t="str">
        <f t="shared" si="63"/>
        <v/>
      </c>
      <c r="AE101" s="27" t="str">
        <f t="shared" si="64"/>
        <v/>
      </c>
      <c r="AF101" s="27" t="str">
        <f t="shared" si="65"/>
        <v/>
      </c>
      <c r="AG101" s="27" t="str">
        <f t="shared" si="66"/>
        <v/>
      </c>
    </row>
    <row r="102" spans="1:33" s="26" customFormat="1" ht="12.75" customHeight="1" x14ac:dyDescent="0.2">
      <c r="A102" s="36" t="s">
        <v>43</v>
      </c>
      <c r="B102" s="36" t="s">
        <v>476</v>
      </c>
      <c r="C102" s="36" t="s">
        <v>477</v>
      </c>
      <c r="D102" s="22" t="str">
        <f t="shared" si="47"/>
        <v>A-CAM II &gt; HC Legacy</v>
      </c>
      <c r="E102" s="23">
        <v>184086</v>
      </c>
      <c r="F102" s="23">
        <v>381236.63</v>
      </c>
      <c r="G102" s="24">
        <f t="shared" si="43"/>
        <v>197150.63</v>
      </c>
      <c r="H102" s="25">
        <f t="shared" si="44"/>
        <v>1.070970253033908</v>
      </c>
      <c r="J102" s="27">
        <f t="shared" si="45"/>
        <v>381236.63</v>
      </c>
      <c r="K102" s="28"/>
      <c r="L102" s="27" t="str">
        <f t="shared" si="46"/>
        <v/>
      </c>
      <c r="M102" s="28"/>
      <c r="N102" s="27" t="str">
        <f t="shared" si="48"/>
        <v/>
      </c>
      <c r="O102" s="27" t="str">
        <f t="shared" si="49"/>
        <v/>
      </c>
      <c r="P102" s="29" t="str">
        <f t="shared" si="50"/>
        <v/>
      </c>
      <c r="Q102" s="27" t="str">
        <f t="shared" si="51"/>
        <v/>
      </c>
      <c r="R102" s="27" t="str">
        <f t="shared" si="52"/>
        <v/>
      </c>
      <c r="S102" s="27" t="str">
        <f t="shared" si="53"/>
        <v/>
      </c>
      <c r="T102" s="27" t="str">
        <f t="shared" si="54"/>
        <v/>
      </c>
      <c r="U102" s="28"/>
      <c r="V102" s="27" t="str">
        <f t="shared" si="55"/>
        <v/>
      </c>
      <c r="W102" s="27" t="str">
        <f t="shared" si="56"/>
        <v/>
      </c>
      <c r="X102" s="29" t="str">
        <f t="shared" si="57"/>
        <v/>
      </c>
      <c r="Y102" s="27" t="str">
        <f t="shared" si="58"/>
        <v/>
      </c>
      <c r="Z102" s="27" t="str">
        <f t="shared" si="59"/>
        <v/>
      </c>
      <c r="AA102" s="27" t="str">
        <f t="shared" si="60"/>
        <v/>
      </c>
      <c r="AB102" s="27" t="str">
        <f t="shared" si="61"/>
        <v/>
      </c>
      <c r="AC102" s="27" t="str">
        <f t="shared" si="62"/>
        <v/>
      </c>
      <c r="AD102" s="27" t="str">
        <f t="shared" si="63"/>
        <v/>
      </c>
      <c r="AE102" s="27" t="str">
        <f t="shared" si="64"/>
        <v/>
      </c>
      <c r="AF102" s="27" t="str">
        <f t="shared" si="65"/>
        <v/>
      </c>
      <c r="AG102" s="27" t="str">
        <f t="shared" si="66"/>
        <v/>
      </c>
    </row>
    <row r="103" spans="1:33" s="26" customFormat="1" ht="12.75" customHeight="1" x14ac:dyDescent="0.2">
      <c r="A103" s="36" t="s">
        <v>43</v>
      </c>
      <c r="B103" s="36" t="s">
        <v>72</v>
      </c>
      <c r="C103" s="36" t="s">
        <v>73</v>
      </c>
      <c r="D103" s="22" t="str">
        <f t="shared" si="47"/>
        <v>A-CAM II &gt; HC Legacy</v>
      </c>
      <c r="E103" s="23">
        <v>3679458</v>
      </c>
      <c r="F103" s="23">
        <v>5837403.9299999997</v>
      </c>
      <c r="G103" s="24">
        <f t="shared" si="43"/>
        <v>2157945.9299999997</v>
      </c>
      <c r="H103" s="25">
        <f t="shared" si="44"/>
        <v>0.58648472954440567</v>
      </c>
      <c r="J103" s="27">
        <f t="shared" si="45"/>
        <v>5837403.9299999997</v>
      </c>
      <c r="K103" s="28"/>
      <c r="L103" s="27" t="str">
        <f t="shared" si="46"/>
        <v/>
      </c>
      <c r="M103" s="28"/>
      <c r="N103" s="27" t="str">
        <f t="shared" si="48"/>
        <v/>
      </c>
      <c r="O103" s="27" t="str">
        <f t="shared" si="49"/>
        <v/>
      </c>
      <c r="P103" s="29" t="str">
        <f t="shared" si="50"/>
        <v/>
      </c>
      <c r="Q103" s="27" t="str">
        <f t="shared" si="51"/>
        <v/>
      </c>
      <c r="R103" s="27" t="str">
        <f t="shared" si="52"/>
        <v/>
      </c>
      <c r="S103" s="27" t="str">
        <f t="shared" si="53"/>
        <v/>
      </c>
      <c r="T103" s="27" t="str">
        <f t="shared" si="54"/>
        <v/>
      </c>
      <c r="U103" s="28"/>
      <c r="V103" s="27" t="str">
        <f t="shared" si="55"/>
        <v/>
      </c>
      <c r="W103" s="27" t="str">
        <f t="shared" si="56"/>
        <v/>
      </c>
      <c r="X103" s="29" t="str">
        <f t="shared" si="57"/>
        <v/>
      </c>
      <c r="Y103" s="27" t="str">
        <f t="shared" si="58"/>
        <v/>
      </c>
      <c r="Z103" s="27" t="str">
        <f t="shared" si="59"/>
        <v/>
      </c>
      <c r="AA103" s="27" t="str">
        <f t="shared" si="60"/>
        <v/>
      </c>
      <c r="AB103" s="27" t="str">
        <f t="shared" si="61"/>
        <v/>
      </c>
      <c r="AC103" s="27" t="str">
        <f t="shared" si="62"/>
        <v/>
      </c>
      <c r="AD103" s="27" t="str">
        <f t="shared" si="63"/>
        <v/>
      </c>
      <c r="AE103" s="27" t="str">
        <f t="shared" si="64"/>
        <v/>
      </c>
      <c r="AF103" s="27" t="str">
        <f t="shared" si="65"/>
        <v/>
      </c>
      <c r="AG103" s="27" t="str">
        <f t="shared" si="66"/>
        <v/>
      </c>
    </row>
    <row r="104" spans="1:33" s="26" customFormat="1" ht="12.75" customHeight="1" x14ac:dyDescent="0.2">
      <c r="A104" s="36" t="s">
        <v>43</v>
      </c>
      <c r="B104" s="36" t="s">
        <v>484</v>
      </c>
      <c r="C104" s="36" t="s">
        <v>485</v>
      </c>
      <c r="D104" s="22" t="str">
        <f t="shared" si="47"/>
        <v>A-CAM II &gt; HC Legacy</v>
      </c>
      <c r="E104" s="23">
        <v>1317582</v>
      </c>
      <c r="F104" s="23">
        <v>1446740.3</v>
      </c>
      <c r="G104" s="24">
        <f t="shared" si="43"/>
        <v>129158.30000000005</v>
      </c>
      <c r="H104" s="25">
        <f t="shared" si="44"/>
        <v>9.8026764178624215E-2</v>
      </c>
      <c r="J104" s="27">
        <f t="shared" si="45"/>
        <v>1446740.3</v>
      </c>
      <c r="K104" s="28"/>
      <c r="L104" s="27" t="str">
        <f t="shared" si="46"/>
        <v/>
      </c>
      <c r="M104" s="28"/>
      <c r="N104" s="27" t="str">
        <f t="shared" si="48"/>
        <v/>
      </c>
      <c r="O104" s="27" t="str">
        <f t="shared" si="49"/>
        <v/>
      </c>
      <c r="P104" s="29" t="str">
        <f t="shared" si="50"/>
        <v/>
      </c>
      <c r="Q104" s="27" t="str">
        <f t="shared" si="51"/>
        <v/>
      </c>
      <c r="R104" s="27" t="str">
        <f t="shared" si="52"/>
        <v/>
      </c>
      <c r="S104" s="27" t="str">
        <f t="shared" si="53"/>
        <v/>
      </c>
      <c r="T104" s="27" t="str">
        <f t="shared" si="54"/>
        <v/>
      </c>
      <c r="U104" s="28"/>
      <c r="V104" s="27" t="str">
        <f t="shared" si="55"/>
        <v/>
      </c>
      <c r="W104" s="27" t="str">
        <f t="shared" si="56"/>
        <v/>
      </c>
      <c r="X104" s="29" t="str">
        <f t="shared" si="57"/>
        <v/>
      </c>
      <c r="Y104" s="27" t="str">
        <f t="shared" si="58"/>
        <v/>
      </c>
      <c r="Z104" s="27" t="str">
        <f t="shared" si="59"/>
        <v/>
      </c>
      <c r="AA104" s="27" t="str">
        <f t="shared" si="60"/>
        <v/>
      </c>
      <c r="AB104" s="27" t="str">
        <f t="shared" si="61"/>
        <v/>
      </c>
      <c r="AC104" s="27" t="str">
        <f t="shared" si="62"/>
        <v/>
      </c>
      <c r="AD104" s="27" t="str">
        <f t="shared" si="63"/>
        <v/>
      </c>
      <c r="AE104" s="27" t="str">
        <f t="shared" si="64"/>
        <v/>
      </c>
      <c r="AF104" s="27" t="str">
        <f t="shared" si="65"/>
        <v/>
      </c>
      <c r="AG104" s="27" t="str">
        <f t="shared" si="66"/>
        <v/>
      </c>
    </row>
    <row r="105" spans="1:33" s="26" customFormat="1" ht="12.75" customHeight="1" x14ac:dyDescent="0.2">
      <c r="A105" s="36" t="s">
        <v>43</v>
      </c>
      <c r="B105" s="36" t="s">
        <v>493</v>
      </c>
      <c r="C105" s="36" t="s">
        <v>494</v>
      </c>
      <c r="D105" s="22" t="str">
        <f t="shared" si="47"/>
        <v>A-CAM II &gt; HC Legacy</v>
      </c>
      <c r="E105" s="23">
        <v>491436</v>
      </c>
      <c r="F105" s="23">
        <v>615314.76</v>
      </c>
      <c r="G105" s="24">
        <f t="shared" si="43"/>
        <v>123878.76000000001</v>
      </c>
      <c r="H105" s="25">
        <f t="shared" si="44"/>
        <v>0.25207506165604476</v>
      </c>
      <c r="J105" s="27">
        <f t="shared" si="45"/>
        <v>615314.76</v>
      </c>
      <c r="K105" s="28"/>
      <c r="L105" s="27" t="str">
        <f t="shared" si="46"/>
        <v/>
      </c>
      <c r="M105" s="28"/>
      <c r="N105" s="27" t="str">
        <f t="shared" si="48"/>
        <v/>
      </c>
      <c r="O105" s="27" t="str">
        <f t="shared" si="49"/>
        <v/>
      </c>
      <c r="P105" s="29" t="str">
        <f t="shared" si="50"/>
        <v/>
      </c>
      <c r="Q105" s="27" t="str">
        <f t="shared" si="51"/>
        <v/>
      </c>
      <c r="R105" s="27" t="str">
        <f t="shared" si="52"/>
        <v/>
      </c>
      <c r="S105" s="27" t="str">
        <f t="shared" si="53"/>
        <v/>
      </c>
      <c r="T105" s="27" t="str">
        <f t="shared" si="54"/>
        <v/>
      </c>
      <c r="U105" s="28"/>
      <c r="V105" s="27" t="str">
        <f t="shared" si="55"/>
        <v/>
      </c>
      <c r="W105" s="27" t="str">
        <f t="shared" si="56"/>
        <v/>
      </c>
      <c r="X105" s="29" t="str">
        <f t="shared" si="57"/>
        <v/>
      </c>
      <c r="Y105" s="27" t="str">
        <f t="shared" si="58"/>
        <v/>
      </c>
      <c r="Z105" s="27" t="str">
        <f t="shared" si="59"/>
        <v/>
      </c>
      <c r="AA105" s="27" t="str">
        <f t="shared" si="60"/>
        <v/>
      </c>
      <c r="AB105" s="27" t="str">
        <f t="shared" si="61"/>
        <v/>
      </c>
      <c r="AC105" s="27" t="str">
        <f t="shared" si="62"/>
        <v/>
      </c>
      <c r="AD105" s="27" t="str">
        <f t="shared" si="63"/>
        <v/>
      </c>
      <c r="AE105" s="27" t="str">
        <f t="shared" si="64"/>
        <v/>
      </c>
      <c r="AF105" s="27" t="str">
        <f t="shared" si="65"/>
        <v/>
      </c>
      <c r="AG105" s="27" t="str">
        <f t="shared" si="66"/>
        <v/>
      </c>
    </row>
    <row r="106" spans="1:33" s="26" customFormat="1" ht="12.75" customHeight="1" x14ac:dyDescent="0.2">
      <c r="A106" s="36" t="s">
        <v>43</v>
      </c>
      <c r="B106" s="36" t="s">
        <v>525</v>
      </c>
      <c r="C106" s="36" t="s">
        <v>526</v>
      </c>
      <c r="D106" s="22" t="str">
        <f t="shared" si="47"/>
        <v>A-CAM II &gt; HC Legacy</v>
      </c>
      <c r="E106" s="23">
        <v>2584740</v>
      </c>
      <c r="F106" s="23">
        <v>2812196.73</v>
      </c>
      <c r="G106" s="24">
        <f t="shared" si="43"/>
        <v>227456.72999999998</v>
      </c>
      <c r="H106" s="25">
        <f t="shared" si="44"/>
        <v>8.7999849114417689E-2</v>
      </c>
      <c r="J106" s="27">
        <f t="shared" si="45"/>
        <v>2812196.73</v>
      </c>
      <c r="K106" s="28"/>
      <c r="L106" s="27" t="str">
        <f t="shared" si="46"/>
        <v/>
      </c>
      <c r="M106" s="28"/>
      <c r="N106" s="27" t="str">
        <f t="shared" si="48"/>
        <v/>
      </c>
      <c r="O106" s="27" t="str">
        <f t="shared" si="49"/>
        <v/>
      </c>
      <c r="P106" s="29" t="str">
        <f t="shared" si="50"/>
        <v/>
      </c>
      <c r="Q106" s="27" t="str">
        <f t="shared" si="51"/>
        <v/>
      </c>
      <c r="R106" s="27" t="str">
        <f t="shared" si="52"/>
        <v/>
      </c>
      <c r="S106" s="27" t="str">
        <f t="shared" si="53"/>
        <v/>
      </c>
      <c r="T106" s="27" t="str">
        <f t="shared" si="54"/>
        <v/>
      </c>
      <c r="U106" s="28"/>
      <c r="V106" s="27" t="str">
        <f t="shared" si="55"/>
        <v/>
      </c>
      <c r="W106" s="27" t="str">
        <f t="shared" si="56"/>
        <v/>
      </c>
      <c r="X106" s="29" t="str">
        <f t="shared" si="57"/>
        <v/>
      </c>
      <c r="Y106" s="27" t="str">
        <f t="shared" si="58"/>
        <v/>
      </c>
      <c r="Z106" s="27" t="str">
        <f t="shared" si="59"/>
        <v/>
      </c>
      <c r="AA106" s="27" t="str">
        <f t="shared" si="60"/>
        <v/>
      </c>
      <c r="AB106" s="27" t="str">
        <f t="shared" si="61"/>
        <v/>
      </c>
      <c r="AC106" s="27" t="str">
        <f t="shared" si="62"/>
        <v/>
      </c>
      <c r="AD106" s="27" t="str">
        <f t="shared" si="63"/>
        <v/>
      </c>
      <c r="AE106" s="27" t="str">
        <f t="shared" si="64"/>
        <v/>
      </c>
      <c r="AF106" s="27" t="str">
        <f t="shared" si="65"/>
        <v/>
      </c>
      <c r="AG106" s="27" t="str">
        <f t="shared" si="66"/>
        <v/>
      </c>
    </row>
    <row r="107" spans="1:33" s="26" customFormat="1" ht="12.75" customHeight="1" x14ac:dyDescent="0.2">
      <c r="A107" s="36" t="s">
        <v>43</v>
      </c>
      <c r="B107" s="36" t="s">
        <v>531</v>
      </c>
      <c r="C107" s="36" t="s">
        <v>532</v>
      </c>
      <c r="D107" s="22" t="str">
        <f t="shared" si="47"/>
        <v>A-CAM II &gt; HC Legacy</v>
      </c>
      <c r="E107" s="23">
        <v>187875</v>
      </c>
      <c r="F107" s="23">
        <v>447766.84</v>
      </c>
      <c r="G107" s="24">
        <f t="shared" si="43"/>
        <v>259891.84000000003</v>
      </c>
      <c r="H107" s="25">
        <f t="shared" si="44"/>
        <v>1.3833231669993349</v>
      </c>
      <c r="J107" s="27">
        <f t="shared" si="45"/>
        <v>447766.84</v>
      </c>
      <c r="K107" s="28"/>
      <c r="L107" s="27" t="str">
        <f t="shared" si="46"/>
        <v/>
      </c>
      <c r="M107" s="28"/>
      <c r="N107" s="27" t="str">
        <f t="shared" si="48"/>
        <v/>
      </c>
      <c r="O107" s="27" t="str">
        <f t="shared" si="49"/>
        <v/>
      </c>
      <c r="P107" s="29" t="str">
        <f t="shared" si="50"/>
        <v/>
      </c>
      <c r="Q107" s="27" t="str">
        <f t="shared" si="51"/>
        <v/>
      </c>
      <c r="R107" s="27" t="str">
        <f t="shared" si="52"/>
        <v/>
      </c>
      <c r="S107" s="27" t="str">
        <f t="shared" si="53"/>
        <v/>
      </c>
      <c r="T107" s="27" t="str">
        <f t="shared" si="54"/>
        <v/>
      </c>
      <c r="U107" s="28"/>
      <c r="V107" s="27" t="str">
        <f t="shared" si="55"/>
        <v/>
      </c>
      <c r="W107" s="27" t="str">
        <f t="shared" si="56"/>
        <v/>
      </c>
      <c r="X107" s="29" t="str">
        <f t="shared" si="57"/>
        <v/>
      </c>
      <c r="Y107" s="27" t="str">
        <f t="shared" si="58"/>
        <v/>
      </c>
      <c r="Z107" s="27" t="str">
        <f t="shared" si="59"/>
        <v/>
      </c>
      <c r="AA107" s="27" t="str">
        <f t="shared" si="60"/>
        <v/>
      </c>
      <c r="AB107" s="27" t="str">
        <f t="shared" si="61"/>
        <v/>
      </c>
      <c r="AC107" s="27" t="str">
        <f t="shared" si="62"/>
        <v/>
      </c>
      <c r="AD107" s="27" t="str">
        <f t="shared" si="63"/>
        <v/>
      </c>
      <c r="AE107" s="27" t="str">
        <f t="shared" si="64"/>
        <v/>
      </c>
      <c r="AF107" s="27" t="str">
        <f t="shared" si="65"/>
        <v/>
      </c>
      <c r="AG107" s="27" t="str">
        <f t="shared" si="66"/>
        <v/>
      </c>
    </row>
    <row r="108" spans="1:33" s="26" customFormat="1" ht="12.75" customHeight="1" x14ac:dyDescent="0.2">
      <c r="A108" s="36" t="s">
        <v>43</v>
      </c>
      <c r="B108" s="36" t="s">
        <v>535</v>
      </c>
      <c r="C108" s="36" t="s">
        <v>536</v>
      </c>
      <c r="D108" s="22" t="str">
        <f t="shared" si="47"/>
        <v>A-CAM II &gt; HC Legacy</v>
      </c>
      <c r="E108" s="23">
        <v>152640</v>
      </c>
      <c r="F108" s="23">
        <v>524856.74</v>
      </c>
      <c r="G108" s="24">
        <f t="shared" si="43"/>
        <v>372216.74</v>
      </c>
      <c r="H108" s="25">
        <f t="shared" si="44"/>
        <v>2.4385268605870021</v>
      </c>
      <c r="J108" s="27">
        <f t="shared" si="45"/>
        <v>524856.74</v>
      </c>
      <c r="K108" s="28"/>
      <c r="L108" s="27" t="str">
        <f t="shared" si="46"/>
        <v/>
      </c>
      <c r="M108" s="28"/>
      <c r="N108" s="27" t="str">
        <f t="shared" si="48"/>
        <v/>
      </c>
      <c r="O108" s="27" t="str">
        <f t="shared" si="49"/>
        <v/>
      </c>
      <c r="P108" s="29" t="str">
        <f t="shared" si="50"/>
        <v/>
      </c>
      <c r="Q108" s="27" t="str">
        <f t="shared" si="51"/>
        <v/>
      </c>
      <c r="R108" s="27" t="str">
        <f t="shared" si="52"/>
        <v/>
      </c>
      <c r="S108" s="27" t="str">
        <f t="shared" si="53"/>
        <v/>
      </c>
      <c r="T108" s="27" t="str">
        <f t="shared" si="54"/>
        <v/>
      </c>
      <c r="U108" s="28"/>
      <c r="V108" s="27" t="str">
        <f t="shared" si="55"/>
        <v/>
      </c>
      <c r="W108" s="27" t="str">
        <f t="shared" si="56"/>
        <v/>
      </c>
      <c r="X108" s="29" t="str">
        <f t="shared" si="57"/>
        <v/>
      </c>
      <c r="Y108" s="27" t="str">
        <f t="shared" si="58"/>
        <v/>
      </c>
      <c r="Z108" s="27" t="str">
        <f t="shared" si="59"/>
        <v/>
      </c>
      <c r="AA108" s="27" t="str">
        <f t="shared" si="60"/>
        <v/>
      </c>
      <c r="AB108" s="27" t="str">
        <f t="shared" si="61"/>
        <v/>
      </c>
      <c r="AC108" s="27" t="str">
        <f t="shared" si="62"/>
        <v/>
      </c>
      <c r="AD108" s="27" t="str">
        <f t="shared" si="63"/>
        <v/>
      </c>
      <c r="AE108" s="27" t="str">
        <f t="shared" si="64"/>
        <v/>
      </c>
      <c r="AF108" s="27" t="str">
        <f t="shared" si="65"/>
        <v/>
      </c>
      <c r="AG108" s="27" t="str">
        <f t="shared" si="66"/>
        <v/>
      </c>
    </row>
    <row r="109" spans="1:33" s="26" customFormat="1" ht="12.75" customHeight="1" x14ac:dyDescent="0.2">
      <c r="A109" s="36" t="s">
        <v>43</v>
      </c>
      <c r="B109" s="36" t="s">
        <v>537</v>
      </c>
      <c r="C109" s="36" t="s">
        <v>538</v>
      </c>
      <c r="D109" s="22" t="str">
        <f t="shared" si="47"/>
        <v>Tier 3</v>
      </c>
      <c r="E109" s="23">
        <v>791964</v>
      </c>
      <c r="F109" s="23">
        <v>300367.3</v>
      </c>
      <c r="G109" s="24">
        <f t="shared" si="43"/>
        <v>-491596.7</v>
      </c>
      <c r="H109" s="25">
        <f t="shared" si="44"/>
        <v>0.62073111909127188</v>
      </c>
      <c r="J109" s="27" t="str">
        <f t="shared" si="45"/>
        <v/>
      </c>
      <c r="K109" s="28"/>
      <c r="L109" s="27" t="str">
        <f t="shared" si="46"/>
        <v/>
      </c>
      <c r="M109" s="28"/>
      <c r="N109" s="27" t="str">
        <f t="shared" si="48"/>
        <v/>
      </c>
      <c r="O109" s="27" t="str">
        <f t="shared" si="49"/>
        <v/>
      </c>
      <c r="P109" s="29" t="str">
        <f t="shared" si="50"/>
        <v/>
      </c>
      <c r="Q109" s="27" t="str">
        <f t="shared" si="51"/>
        <v/>
      </c>
      <c r="R109" s="27" t="str">
        <f t="shared" si="52"/>
        <v/>
      </c>
      <c r="S109" s="27" t="str">
        <f t="shared" si="53"/>
        <v/>
      </c>
      <c r="T109" s="27" t="str">
        <f t="shared" si="54"/>
        <v/>
      </c>
      <c r="U109" s="28"/>
      <c r="V109" s="27">
        <f t="shared" si="55"/>
        <v>49159.670000000006</v>
      </c>
      <c r="W109" s="27">
        <f t="shared" si="56"/>
        <v>39598.200000000004</v>
      </c>
      <c r="X109" s="29" t="str">
        <f t="shared" si="57"/>
        <v>Yes</v>
      </c>
      <c r="Y109" s="27">
        <f t="shared" si="58"/>
        <v>742804.33000000007</v>
      </c>
      <c r="Z109" s="27">
        <f t="shared" si="59"/>
        <v>693644.66</v>
      </c>
      <c r="AA109" s="27">
        <f t="shared" si="60"/>
        <v>644484.99</v>
      </c>
      <c r="AB109" s="27">
        <f t="shared" si="61"/>
        <v>595325.32000000007</v>
      </c>
      <c r="AC109" s="27">
        <f t="shared" si="62"/>
        <v>546165.65</v>
      </c>
      <c r="AD109" s="27">
        <f t="shared" si="63"/>
        <v>497005.98</v>
      </c>
      <c r="AE109" s="27">
        <f t="shared" si="64"/>
        <v>447846.31</v>
      </c>
      <c r="AF109" s="27">
        <f t="shared" si="65"/>
        <v>398686.64</v>
      </c>
      <c r="AG109" s="27">
        <f t="shared" si="66"/>
        <v>349526.97</v>
      </c>
    </row>
    <row r="110" spans="1:33" s="26" customFormat="1" ht="12.75" customHeight="1" x14ac:dyDescent="0.2">
      <c r="A110" s="36" t="s">
        <v>43</v>
      </c>
      <c r="B110" s="36" t="s">
        <v>541</v>
      </c>
      <c r="C110" s="36" t="s">
        <v>542</v>
      </c>
      <c r="D110" s="22" t="str">
        <f t="shared" si="47"/>
        <v>A-CAM II &gt; HC Legacy</v>
      </c>
      <c r="E110" s="23">
        <v>537918</v>
      </c>
      <c r="F110" s="23">
        <v>625796.42000000004</v>
      </c>
      <c r="G110" s="24">
        <f t="shared" si="43"/>
        <v>87878.420000000042</v>
      </c>
      <c r="H110" s="25">
        <f t="shared" si="44"/>
        <v>0.16336768801192755</v>
      </c>
      <c r="J110" s="27">
        <f t="shared" si="45"/>
        <v>625796.42000000004</v>
      </c>
      <c r="K110" s="28"/>
      <c r="L110" s="27" t="str">
        <f t="shared" si="46"/>
        <v/>
      </c>
      <c r="M110" s="28"/>
      <c r="N110" s="27" t="str">
        <f t="shared" si="48"/>
        <v/>
      </c>
      <c r="O110" s="27" t="str">
        <f t="shared" si="49"/>
        <v/>
      </c>
      <c r="P110" s="29" t="str">
        <f t="shared" si="50"/>
        <v/>
      </c>
      <c r="Q110" s="27" t="str">
        <f t="shared" si="51"/>
        <v/>
      </c>
      <c r="R110" s="27" t="str">
        <f t="shared" si="52"/>
        <v/>
      </c>
      <c r="S110" s="27" t="str">
        <f t="shared" si="53"/>
        <v/>
      </c>
      <c r="T110" s="27" t="str">
        <f t="shared" si="54"/>
        <v/>
      </c>
      <c r="U110" s="28"/>
      <c r="V110" s="27" t="str">
        <f t="shared" si="55"/>
        <v/>
      </c>
      <c r="W110" s="27" t="str">
        <f t="shared" si="56"/>
        <v/>
      </c>
      <c r="X110" s="29" t="str">
        <f t="shared" si="57"/>
        <v/>
      </c>
      <c r="Y110" s="27" t="str">
        <f t="shared" si="58"/>
        <v/>
      </c>
      <c r="Z110" s="27" t="str">
        <f t="shared" si="59"/>
        <v/>
      </c>
      <c r="AA110" s="27" t="str">
        <f t="shared" si="60"/>
        <v/>
      </c>
      <c r="AB110" s="27" t="str">
        <f t="shared" si="61"/>
        <v/>
      </c>
      <c r="AC110" s="27" t="str">
        <f t="shared" si="62"/>
        <v/>
      </c>
      <c r="AD110" s="27" t="str">
        <f t="shared" si="63"/>
        <v/>
      </c>
      <c r="AE110" s="27" t="str">
        <f t="shared" si="64"/>
        <v/>
      </c>
      <c r="AF110" s="27" t="str">
        <f t="shared" si="65"/>
        <v/>
      </c>
      <c r="AG110" s="27" t="str">
        <f t="shared" si="66"/>
        <v/>
      </c>
    </row>
    <row r="111" spans="1:33" s="26" customFormat="1" ht="12.75" customHeight="1" x14ac:dyDescent="0.2">
      <c r="A111" s="36" t="s">
        <v>43</v>
      </c>
      <c r="B111" s="36" t="s">
        <v>549</v>
      </c>
      <c r="C111" s="36" t="s">
        <v>550</v>
      </c>
      <c r="D111" s="22" t="str">
        <f t="shared" si="47"/>
        <v>Tier 2</v>
      </c>
      <c r="E111" s="23">
        <v>98664</v>
      </c>
      <c r="F111" s="23">
        <v>84223.41</v>
      </c>
      <c r="G111" s="24">
        <f t="shared" si="43"/>
        <v>-14440.589999999997</v>
      </c>
      <c r="H111" s="25">
        <f t="shared" si="44"/>
        <v>0.14636128679153487</v>
      </c>
      <c r="J111" s="27" t="str">
        <f t="shared" si="45"/>
        <v/>
      </c>
      <c r="K111" s="28"/>
      <c r="L111" s="27" t="str">
        <f t="shared" si="46"/>
        <v/>
      </c>
      <c r="M111" s="28"/>
      <c r="N111" s="27">
        <f t="shared" si="48"/>
        <v>2888.1179999999995</v>
      </c>
      <c r="O111" s="27">
        <f t="shared" si="49"/>
        <v>4933.2000000000007</v>
      </c>
      <c r="P111" s="29" t="str">
        <f t="shared" si="50"/>
        <v>No</v>
      </c>
      <c r="Q111" s="27">
        <f t="shared" si="51"/>
        <v>93730.799999999988</v>
      </c>
      <c r="R111" s="27">
        <f t="shared" si="52"/>
        <v>88797.6</v>
      </c>
      <c r="S111" s="27">
        <f t="shared" si="53"/>
        <v>84223.41</v>
      </c>
      <c r="T111" s="27">
        <f t="shared" si="54"/>
        <v>84223.41</v>
      </c>
      <c r="U111" s="28"/>
      <c r="V111" s="27" t="str">
        <f t="shared" si="55"/>
        <v/>
      </c>
      <c r="W111" s="27" t="str">
        <f t="shared" si="56"/>
        <v/>
      </c>
      <c r="X111" s="29" t="str">
        <f t="shared" si="57"/>
        <v/>
      </c>
      <c r="Y111" s="27" t="str">
        <f t="shared" si="58"/>
        <v/>
      </c>
      <c r="Z111" s="27" t="str">
        <f t="shared" si="59"/>
        <v/>
      </c>
      <c r="AA111" s="27" t="str">
        <f t="shared" si="60"/>
        <v/>
      </c>
      <c r="AB111" s="27" t="str">
        <f t="shared" si="61"/>
        <v/>
      </c>
      <c r="AC111" s="27" t="str">
        <f t="shared" si="62"/>
        <v/>
      </c>
      <c r="AD111" s="27" t="str">
        <f t="shared" si="63"/>
        <v/>
      </c>
      <c r="AE111" s="27" t="str">
        <f t="shared" si="64"/>
        <v/>
      </c>
      <c r="AF111" s="27" t="str">
        <f t="shared" si="65"/>
        <v/>
      </c>
      <c r="AG111" s="27" t="str">
        <f t="shared" si="66"/>
        <v/>
      </c>
    </row>
    <row r="112" spans="1:33" s="26" customFormat="1" ht="12.75" customHeight="1" x14ac:dyDescent="0.2">
      <c r="A112" s="36" t="s">
        <v>43</v>
      </c>
      <c r="B112" s="36" t="s">
        <v>551</v>
      </c>
      <c r="C112" s="36" t="s">
        <v>552</v>
      </c>
      <c r="D112" s="22" t="str">
        <f t="shared" si="47"/>
        <v>Tier 3</v>
      </c>
      <c r="E112" s="23">
        <v>1403244</v>
      </c>
      <c r="F112" s="23">
        <v>184474.33</v>
      </c>
      <c r="G112" s="24">
        <f t="shared" si="43"/>
        <v>-1218769.67</v>
      </c>
      <c r="H112" s="25">
        <f t="shared" si="44"/>
        <v>0.86853723942521754</v>
      </c>
      <c r="J112" s="27" t="str">
        <f t="shared" si="45"/>
        <v/>
      </c>
      <c r="K112" s="28"/>
      <c r="L112" s="27" t="str">
        <f t="shared" si="46"/>
        <v/>
      </c>
      <c r="M112" s="28"/>
      <c r="N112" s="27" t="str">
        <f t="shared" si="48"/>
        <v/>
      </c>
      <c r="O112" s="27" t="str">
        <f t="shared" si="49"/>
        <v/>
      </c>
      <c r="P112" s="29" t="str">
        <f t="shared" si="50"/>
        <v/>
      </c>
      <c r="Q112" s="27" t="str">
        <f t="shared" si="51"/>
        <v/>
      </c>
      <c r="R112" s="27" t="str">
        <f t="shared" si="52"/>
        <v/>
      </c>
      <c r="S112" s="27" t="str">
        <f t="shared" si="53"/>
        <v/>
      </c>
      <c r="T112" s="27" t="str">
        <f t="shared" si="54"/>
        <v/>
      </c>
      <c r="U112" s="28"/>
      <c r="V112" s="27">
        <f t="shared" si="55"/>
        <v>121876.967</v>
      </c>
      <c r="W112" s="27">
        <f t="shared" si="56"/>
        <v>70162.2</v>
      </c>
      <c r="X112" s="29" t="str">
        <f t="shared" si="57"/>
        <v>Yes</v>
      </c>
      <c r="Y112" s="27">
        <f t="shared" si="58"/>
        <v>1281367.0330000001</v>
      </c>
      <c r="Z112" s="27">
        <f t="shared" si="59"/>
        <v>1159490.0660000001</v>
      </c>
      <c r="AA112" s="27">
        <f t="shared" si="60"/>
        <v>1037613.0989999998</v>
      </c>
      <c r="AB112" s="27">
        <f t="shared" si="61"/>
        <v>915736.13199999987</v>
      </c>
      <c r="AC112" s="27">
        <f t="shared" si="62"/>
        <v>793859.16499999992</v>
      </c>
      <c r="AD112" s="27">
        <f t="shared" si="63"/>
        <v>671982.19799999997</v>
      </c>
      <c r="AE112" s="27">
        <f t="shared" si="64"/>
        <v>550105.23099999991</v>
      </c>
      <c r="AF112" s="27">
        <f t="shared" si="65"/>
        <v>428228.26399999997</v>
      </c>
      <c r="AG112" s="27">
        <f t="shared" si="66"/>
        <v>306351.29700000002</v>
      </c>
    </row>
    <row r="113" spans="1:33" s="26" customFormat="1" ht="12.75" customHeight="1" x14ac:dyDescent="0.2">
      <c r="A113" s="36" t="s">
        <v>43</v>
      </c>
      <c r="B113" s="36" t="s">
        <v>567</v>
      </c>
      <c r="C113" s="36" t="s">
        <v>568</v>
      </c>
      <c r="D113" s="22" t="str">
        <f t="shared" si="47"/>
        <v>A-CAM II &gt; HC Legacy</v>
      </c>
      <c r="E113" s="23">
        <v>821088</v>
      </c>
      <c r="F113" s="23">
        <v>923685.79</v>
      </c>
      <c r="G113" s="24">
        <f t="shared" si="43"/>
        <v>102597.79000000004</v>
      </c>
      <c r="H113" s="25">
        <f t="shared" si="44"/>
        <v>0.12495346418410698</v>
      </c>
      <c r="J113" s="27">
        <f t="shared" si="45"/>
        <v>923685.79</v>
      </c>
      <c r="K113" s="28"/>
      <c r="L113" s="27" t="str">
        <f t="shared" si="46"/>
        <v/>
      </c>
      <c r="M113" s="28"/>
      <c r="N113" s="27" t="str">
        <f t="shared" si="48"/>
        <v/>
      </c>
      <c r="O113" s="27" t="str">
        <f t="shared" si="49"/>
        <v/>
      </c>
      <c r="P113" s="29" t="str">
        <f t="shared" si="50"/>
        <v/>
      </c>
      <c r="Q113" s="27" t="str">
        <f t="shared" si="51"/>
        <v/>
      </c>
      <c r="R113" s="27" t="str">
        <f t="shared" si="52"/>
        <v/>
      </c>
      <c r="S113" s="27" t="str">
        <f t="shared" si="53"/>
        <v/>
      </c>
      <c r="T113" s="27" t="str">
        <f t="shared" si="54"/>
        <v/>
      </c>
      <c r="U113" s="28"/>
      <c r="V113" s="27" t="str">
        <f t="shared" si="55"/>
        <v/>
      </c>
      <c r="W113" s="27" t="str">
        <f t="shared" si="56"/>
        <v/>
      </c>
      <c r="X113" s="29" t="str">
        <f t="shared" si="57"/>
        <v/>
      </c>
      <c r="Y113" s="27" t="str">
        <f t="shared" si="58"/>
        <v/>
      </c>
      <c r="Z113" s="27" t="str">
        <f t="shared" si="59"/>
        <v/>
      </c>
      <c r="AA113" s="27" t="str">
        <f t="shared" si="60"/>
        <v/>
      </c>
      <c r="AB113" s="27" t="str">
        <f t="shared" si="61"/>
        <v/>
      </c>
      <c r="AC113" s="27" t="str">
        <f t="shared" si="62"/>
        <v/>
      </c>
      <c r="AD113" s="27" t="str">
        <f t="shared" si="63"/>
        <v/>
      </c>
      <c r="AE113" s="27" t="str">
        <f t="shared" si="64"/>
        <v/>
      </c>
      <c r="AF113" s="27" t="str">
        <f t="shared" si="65"/>
        <v/>
      </c>
      <c r="AG113" s="27" t="str">
        <f t="shared" si="66"/>
        <v/>
      </c>
    </row>
    <row r="114" spans="1:33" s="26" customFormat="1" ht="12.75" customHeight="1" x14ac:dyDescent="0.2">
      <c r="A114" s="36" t="s">
        <v>43</v>
      </c>
      <c r="B114" s="36" t="s">
        <v>575</v>
      </c>
      <c r="C114" s="36" t="s">
        <v>576</v>
      </c>
      <c r="D114" s="22" t="str">
        <f t="shared" si="47"/>
        <v>A-CAM II &gt; HC Legacy</v>
      </c>
      <c r="E114" s="23">
        <v>923808</v>
      </c>
      <c r="F114" s="23">
        <v>1050959.96</v>
      </c>
      <c r="G114" s="24">
        <f t="shared" si="43"/>
        <v>127151.95999999996</v>
      </c>
      <c r="H114" s="25">
        <f t="shared" si="44"/>
        <v>0.13763894662094284</v>
      </c>
      <c r="J114" s="27">
        <f t="shared" si="45"/>
        <v>1050959.96</v>
      </c>
      <c r="K114" s="28"/>
      <c r="L114" s="27" t="str">
        <f t="shared" si="46"/>
        <v/>
      </c>
      <c r="M114" s="28"/>
      <c r="N114" s="27" t="str">
        <f t="shared" si="48"/>
        <v/>
      </c>
      <c r="O114" s="27" t="str">
        <f t="shared" si="49"/>
        <v/>
      </c>
      <c r="P114" s="29" t="str">
        <f t="shared" si="50"/>
        <v/>
      </c>
      <c r="Q114" s="27" t="str">
        <f t="shared" si="51"/>
        <v/>
      </c>
      <c r="R114" s="27" t="str">
        <f t="shared" si="52"/>
        <v/>
      </c>
      <c r="S114" s="27" t="str">
        <f t="shared" si="53"/>
        <v/>
      </c>
      <c r="T114" s="27" t="str">
        <f t="shared" si="54"/>
        <v/>
      </c>
      <c r="U114" s="28"/>
      <c r="V114" s="27" t="str">
        <f t="shared" si="55"/>
        <v/>
      </c>
      <c r="W114" s="27" t="str">
        <f t="shared" si="56"/>
        <v/>
      </c>
      <c r="X114" s="29" t="str">
        <f t="shared" si="57"/>
        <v/>
      </c>
      <c r="Y114" s="27" t="str">
        <f t="shared" si="58"/>
        <v/>
      </c>
      <c r="Z114" s="27" t="str">
        <f t="shared" si="59"/>
        <v/>
      </c>
      <c r="AA114" s="27" t="str">
        <f t="shared" si="60"/>
        <v/>
      </c>
      <c r="AB114" s="27" t="str">
        <f t="shared" si="61"/>
        <v/>
      </c>
      <c r="AC114" s="27" t="str">
        <f t="shared" si="62"/>
        <v/>
      </c>
      <c r="AD114" s="27" t="str">
        <f t="shared" si="63"/>
        <v/>
      </c>
      <c r="AE114" s="27" t="str">
        <f t="shared" si="64"/>
        <v/>
      </c>
      <c r="AF114" s="27" t="str">
        <f t="shared" si="65"/>
        <v/>
      </c>
      <c r="AG114" s="27" t="str">
        <f t="shared" si="66"/>
        <v/>
      </c>
    </row>
    <row r="115" spans="1:33" s="26" customFormat="1" ht="12.75" customHeight="1" x14ac:dyDescent="0.2">
      <c r="A115" s="36" t="s">
        <v>43</v>
      </c>
      <c r="B115" s="36" t="s">
        <v>601</v>
      </c>
      <c r="C115" s="36" t="s">
        <v>602</v>
      </c>
      <c r="D115" s="22" t="str">
        <f t="shared" si="47"/>
        <v>Tier 3</v>
      </c>
      <c r="E115" s="23">
        <v>1133232</v>
      </c>
      <c r="F115" s="23">
        <v>519325.49</v>
      </c>
      <c r="G115" s="24">
        <f t="shared" si="43"/>
        <v>-613906.51</v>
      </c>
      <c r="H115" s="25">
        <f t="shared" si="44"/>
        <v>0.54173065179945501</v>
      </c>
      <c r="J115" s="27" t="str">
        <f t="shared" si="45"/>
        <v/>
      </c>
      <c r="K115" s="28"/>
      <c r="L115" s="27" t="str">
        <f t="shared" si="46"/>
        <v/>
      </c>
      <c r="M115" s="28"/>
      <c r="N115" s="27" t="str">
        <f t="shared" si="48"/>
        <v/>
      </c>
      <c r="O115" s="27" t="str">
        <f t="shared" si="49"/>
        <v/>
      </c>
      <c r="P115" s="29" t="str">
        <f t="shared" si="50"/>
        <v/>
      </c>
      <c r="Q115" s="27" t="str">
        <f t="shared" si="51"/>
        <v/>
      </c>
      <c r="R115" s="27" t="str">
        <f t="shared" si="52"/>
        <v/>
      </c>
      <c r="S115" s="27" t="str">
        <f t="shared" si="53"/>
        <v/>
      </c>
      <c r="T115" s="27" t="str">
        <f t="shared" si="54"/>
        <v/>
      </c>
      <c r="U115" s="28"/>
      <c r="V115" s="27">
        <f t="shared" si="55"/>
        <v>61390.651000000005</v>
      </c>
      <c r="W115" s="27">
        <f t="shared" si="56"/>
        <v>56661.600000000006</v>
      </c>
      <c r="X115" s="29" t="str">
        <f t="shared" si="57"/>
        <v>Yes</v>
      </c>
      <c r="Y115" s="27">
        <f t="shared" si="58"/>
        <v>1071841.3489999999</v>
      </c>
      <c r="Z115" s="27">
        <f t="shared" si="59"/>
        <v>1010450.6980000001</v>
      </c>
      <c r="AA115" s="27">
        <f t="shared" si="60"/>
        <v>949060.04700000002</v>
      </c>
      <c r="AB115" s="27">
        <f t="shared" si="61"/>
        <v>887669.39599999995</v>
      </c>
      <c r="AC115" s="27">
        <f t="shared" si="62"/>
        <v>826278.745</v>
      </c>
      <c r="AD115" s="27">
        <f t="shared" si="63"/>
        <v>764888.09400000004</v>
      </c>
      <c r="AE115" s="27">
        <f t="shared" si="64"/>
        <v>703497.44299999997</v>
      </c>
      <c r="AF115" s="27">
        <f t="shared" si="65"/>
        <v>642106.79200000002</v>
      </c>
      <c r="AG115" s="27">
        <f t="shared" si="66"/>
        <v>580716.14099999995</v>
      </c>
    </row>
    <row r="116" spans="1:33" s="26" customFormat="1" ht="12.75" customHeight="1" x14ac:dyDescent="0.2">
      <c r="A116" s="36" t="s">
        <v>43</v>
      </c>
      <c r="B116" s="36" t="s">
        <v>607</v>
      </c>
      <c r="C116" s="36" t="s">
        <v>608</v>
      </c>
      <c r="D116" s="22" t="str">
        <f t="shared" si="47"/>
        <v>A-CAM II &gt; HC Legacy</v>
      </c>
      <c r="E116" s="23">
        <v>554442</v>
      </c>
      <c r="F116" s="23">
        <v>958314.95</v>
      </c>
      <c r="G116" s="24">
        <f t="shared" si="43"/>
        <v>403872.94999999995</v>
      </c>
      <c r="H116" s="25">
        <f t="shared" si="44"/>
        <v>0.72843137785376999</v>
      </c>
      <c r="J116" s="27">
        <f t="shared" si="45"/>
        <v>958314.95</v>
      </c>
      <c r="K116" s="28"/>
      <c r="L116" s="27" t="str">
        <f t="shared" si="46"/>
        <v/>
      </c>
      <c r="M116" s="28"/>
      <c r="N116" s="27" t="str">
        <f t="shared" si="48"/>
        <v/>
      </c>
      <c r="O116" s="27" t="str">
        <f t="shared" si="49"/>
        <v/>
      </c>
      <c r="P116" s="29" t="str">
        <f t="shared" si="50"/>
        <v/>
      </c>
      <c r="Q116" s="27" t="str">
        <f t="shared" si="51"/>
        <v/>
      </c>
      <c r="R116" s="27" t="str">
        <f t="shared" si="52"/>
        <v/>
      </c>
      <c r="S116" s="27" t="str">
        <f t="shared" si="53"/>
        <v/>
      </c>
      <c r="T116" s="27" t="str">
        <f t="shared" si="54"/>
        <v/>
      </c>
      <c r="U116" s="28"/>
      <c r="V116" s="27" t="str">
        <f t="shared" si="55"/>
        <v/>
      </c>
      <c r="W116" s="27" t="str">
        <f t="shared" si="56"/>
        <v/>
      </c>
      <c r="X116" s="29" t="str">
        <f t="shared" si="57"/>
        <v/>
      </c>
      <c r="Y116" s="27" t="str">
        <f t="shared" si="58"/>
        <v/>
      </c>
      <c r="Z116" s="27" t="str">
        <f t="shared" si="59"/>
        <v/>
      </c>
      <c r="AA116" s="27" t="str">
        <f t="shared" si="60"/>
        <v/>
      </c>
      <c r="AB116" s="27" t="str">
        <f t="shared" si="61"/>
        <v/>
      </c>
      <c r="AC116" s="27" t="str">
        <f t="shared" si="62"/>
        <v/>
      </c>
      <c r="AD116" s="27" t="str">
        <f t="shared" si="63"/>
        <v/>
      </c>
      <c r="AE116" s="27" t="str">
        <f t="shared" si="64"/>
        <v/>
      </c>
      <c r="AF116" s="27" t="str">
        <f t="shared" si="65"/>
        <v/>
      </c>
      <c r="AG116" s="27" t="str">
        <f t="shared" si="66"/>
        <v/>
      </c>
    </row>
    <row r="117" spans="1:33" s="26" customFormat="1" ht="12.75" customHeight="1" x14ac:dyDescent="0.2">
      <c r="A117" s="36" t="s">
        <v>43</v>
      </c>
      <c r="B117" s="36" t="s">
        <v>617</v>
      </c>
      <c r="C117" s="36" t="s">
        <v>618</v>
      </c>
      <c r="D117" s="22" t="str">
        <f t="shared" si="47"/>
        <v>A-CAM II &gt; HC Legacy</v>
      </c>
      <c r="E117" s="23">
        <v>215892</v>
      </c>
      <c r="F117" s="23">
        <v>239821.74</v>
      </c>
      <c r="G117" s="24">
        <f t="shared" si="43"/>
        <v>23929.739999999991</v>
      </c>
      <c r="H117" s="25">
        <f t="shared" si="44"/>
        <v>0.11084125396031344</v>
      </c>
      <c r="J117" s="27">
        <f t="shared" si="45"/>
        <v>239821.74</v>
      </c>
      <c r="K117" s="28"/>
      <c r="L117" s="27" t="str">
        <f t="shared" si="46"/>
        <v/>
      </c>
      <c r="M117" s="28"/>
      <c r="N117" s="27" t="str">
        <f t="shared" si="48"/>
        <v/>
      </c>
      <c r="O117" s="27" t="str">
        <f t="shared" si="49"/>
        <v/>
      </c>
      <c r="P117" s="29" t="str">
        <f t="shared" si="50"/>
        <v/>
      </c>
      <c r="Q117" s="27" t="str">
        <f t="shared" si="51"/>
        <v/>
      </c>
      <c r="R117" s="27" t="str">
        <f t="shared" si="52"/>
        <v/>
      </c>
      <c r="S117" s="27" t="str">
        <f t="shared" si="53"/>
        <v/>
      </c>
      <c r="T117" s="27" t="str">
        <f t="shared" si="54"/>
        <v/>
      </c>
      <c r="U117" s="28"/>
      <c r="V117" s="27" t="str">
        <f t="shared" si="55"/>
        <v/>
      </c>
      <c r="W117" s="27" t="str">
        <f t="shared" si="56"/>
        <v/>
      </c>
      <c r="X117" s="29" t="str">
        <f t="shared" si="57"/>
        <v/>
      </c>
      <c r="Y117" s="27" t="str">
        <f t="shared" si="58"/>
        <v/>
      </c>
      <c r="Z117" s="27" t="str">
        <f t="shared" si="59"/>
        <v/>
      </c>
      <c r="AA117" s="27" t="str">
        <f t="shared" si="60"/>
        <v/>
      </c>
      <c r="AB117" s="27" t="str">
        <f t="shared" si="61"/>
        <v/>
      </c>
      <c r="AC117" s="27" t="str">
        <f t="shared" si="62"/>
        <v/>
      </c>
      <c r="AD117" s="27" t="str">
        <f t="shared" si="63"/>
        <v/>
      </c>
      <c r="AE117" s="27" t="str">
        <f t="shared" si="64"/>
        <v/>
      </c>
      <c r="AF117" s="27" t="str">
        <f t="shared" si="65"/>
        <v/>
      </c>
      <c r="AG117" s="27" t="str">
        <f t="shared" si="66"/>
        <v/>
      </c>
    </row>
    <row r="118" spans="1:33" s="26" customFormat="1" ht="12.75" customHeight="1" x14ac:dyDescent="0.2">
      <c r="A118" s="36" t="s">
        <v>43</v>
      </c>
      <c r="B118" s="36" t="s">
        <v>627</v>
      </c>
      <c r="C118" s="36" t="s">
        <v>628</v>
      </c>
      <c r="D118" s="22" t="str">
        <f t="shared" si="47"/>
        <v>Tier 1</v>
      </c>
      <c r="E118" s="23">
        <v>1268820</v>
      </c>
      <c r="F118" s="23">
        <v>1198040.8400000001</v>
      </c>
      <c r="G118" s="24">
        <f t="shared" si="43"/>
        <v>-70779.159999999916</v>
      </c>
      <c r="H118" s="25">
        <f t="shared" si="44"/>
        <v>5.5783452341545622E-2</v>
      </c>
      <c r="J118" s="27" t="str">
        <f t="shared" si="45"/>
        <v/>
      </c>
      <c r="K118" s="28"/>
      <c r="L118" s="27">
        <f t="shared" si="46"/>
        <v>1233430.42</v>
      </c>
      <c r="M118" s="28"/>
      <c r="N118" s="27" t="str">
        <f t="shared" si="48"/>
        <v/>
      </c>
      <c r="O118" s="27" t="str">
        <f t="shared" si="49"/>
        <v/>
      </c>
      <c r="P118" s="29" t="str">
        <f t="shared" si="50"/>
        <v/>
      </c>
      <c r="Q118" s="27" t="str">
        <f t="shared" si="51"/>
        <v/>
      </c>
      <c r="R118" s="27" t="str">
        <f t="shared" si="52"/>
        <v/>
      </c>
      <c r="S118" s="27" t="str">
        <f t="shared" si="53"/>
        <v/>
      </c>
      <c r="T118" s="27" t="str">
        <f t="shared" si="54"/>
        <v/>
      </c>
      <c r="U118" s="28"/>
      <c r="V118" s="27" t="str">
        <f t="shared" si="55"/>
        <v/>
      </c>
      <c r="W118" s="27" t="str">
        <f t="shared" si="56"/>
        <v/>
      </c>
      <c r="X118" s="29" t="str">
        <f t="shared" si="57"/>
        <v/>
      </c>
      <c r="Y118" s="27" t="str">
        <f t="shared" si="58"/>
        <v/>
      </c>
      <c r="Z118" s="27" t="str">
        <f t="shared" si="59"/>
        <v/>
      </c>
      <c r="AA118" s="27" t="str">
        <f t="shared" si="60"/>
        <v/>
      </c>
      <c r="AB118" s="27" t="str">
        <f t="shared" si="61"/>
        <v/>
      </c>
      <c r="AC118" s="27" t="str">
        <f t="shared" si="62"/>
        <v/>
      </c>
      <c r="AD118" s="27" t="str">
        <f t="shared" si="63"/>
        <v/>
      </c>
      <c r="AE118" s="27" t="str">
        <f t="shared" si="64"/>
        <v/>
      </c>
      <c r="AF118" s="27" t="str">
        <f t="shared" si="65"/>
        <v/>
      </c>
      <c r="AG118" s="27" t="str">
        <f t="shared" si="66"/>
        <v/>
      </c>
    </row>
    <row r="119" spans="1:33" s="26" customFormat="1" ht="12.75" customHeight="1" x14ac:dyDescent="0.2">
      <c r="A119" s="36" t="s">
        <v>43</v>
      </c>
      <c r="B119" s="36" t="s">
        <v>643</v>
      </c>
      <c r="C119" s="36" t="s">
        <v>644</v>
      </c>
      <c r="D119" s="22" t="str">
        <f t="shared" si="47"/>
        <v>A-CAM II &gt; HC Legacy</v>
      </c>
      <c r="E119" s="23">
        <v>311136</v>
      </c>
      <c r="F119" s="23">
        <v>887271.29</v>
      </c>
      <c r="G119" s="24">
        <f t="shared" si="43"/>
        <v>576135.29</v>
      </c>
      <c r="H119" s="25">
        <f t="shared" si="44"/>
        <v>1.8517152949192637</v>
      </c>
      <c r="J119" s="27">
        <f t="shared" si="45"/>
        <v>887271.29</v>
      </c>
      <c r="K119" s="28"/>
      <c r="L119" s="27" t="str">
        <f t="shared" si="46"/>
        <v/>
      </c>
      <c r="M119" s="28"/>
      <c r="N119" s="27" t="str">
        <f t="shared" si="48"/>
        <v/>
      </c>
      <c r="O119" s="27" t="str">
        <f t="shared" si="49"/>
        <v/>
      </c>
      <c r="P119" s="29" t="str">
        <f t="shared" si="50"/>
        <v/>
      </c>
      <c r="Q119" s="27" t="str">
        <f t="shared" si="51"/>
        <v/>
      </c>
      <c r="R119" s="27" t="str">
        <f t="shared" si="52"/>
        <v/>
      </c>
      <c r="S119" s="27" t="str">
        <f t="shared" si="53"/>
        <v/>
      </c>
      <c r="T119" s="27" t="str">
        <f t="shared" si="54"/>
        <v/>
      </c>
      <c r="U119" s="28"/>
      <c r="V119" s="27" t="str">
        <f t="shared" si="55"/>
        <v/>
      </c>
      <c r="W119" s="27" t="str">
        <f t="shared" si="56"/>
        <v/>
      </c>
      <c r="X119" s="29" t="str">
        <f t="shared" si="57"/>
        <v/>
      </c>
      <c r="Y119" s="27" t="str">
        <f t="shared" si="58"/>
        <v/>
      </c>
      <c r="Z119" s="27" t="str">
        <f t="shared" si="59"/>
        <v/>
      </c>
      <c r="AA119" s="27" t="str">
        <f t="shared" si="60"/>
        <v/>
      </c>
      <c r="AB119" s="27" t="str">
        <f t="shared" si="61"/>
        <v/>
      </c>
      <c r="AC119" s="27" t="str">
        <f t="shared" si="62"/>
        <v/>
      </c>
      <c r="AD119" s="27" t="str">
        <f t="shared" si="63"/>
        <v/>
      </c>
      <c r="AE119" s="27" t="str">
        <f t="shared" si="64"/>
        <v/>
      </c>
      <c r="AF119" s="27" t="str">
        <f t="shared" si="65"/>
        <v/>
      </c>
      <c r="AG119" s="27" t="str">
        <f t="shared" si="66"/>
        <v/>
      </c>
    </row>
    <row r="120" spans="1:33" s="26" customFormat="1" ht="12.75" customHeight="1" x14ac:dyDescent="0.2">
      <c r="A120" s="36" t="s">
        <v>43</v>
      </c>
      <c r="B120" s="36" t="s">
        <v>647</v>
      </c>
      <c r="C120" s="36" t="s">
        <v>648</v>
      </c>
      <c r="D120" s="22" t="str">
        <f t="shared" si="47"/>
        <v>Tier 3</v>
      </c>
      <c r="E120" s="23">
        <v>1215000</v>
      </c>
      <c r="F120" s="23">
        <v>808339.08000000007</v>
      </c>
      <c r="G120" s="24">
        <f t="shared" si="43"/>
        <v>-406660.91999999993</v>
      </c>
      <c r="H120" s="25">
        <f t="shared" si="44"/>
        <v>0.3347003456790123</v>
      </c>
      <c r="J120" s="27" t="str">
        <f t="shared" si="45"/>
        <v/>
      </c>
      <c r="K120" s="28"/>
      <c r="L120" s="27" t="str">
        <f t="shared" si="46"/>
        <v/>
      </c>
      <c r="M120" s="28"/>
      <c r="N120" s="27" t="str">
        <f t="shared" si="48"/>
        <v/>
      </c>
      <c r="O120" s="27" t="str">
        <f t="shared" si="49"/>
        <v/>
      </c>
      <c r="P120" s="29" t="str">
        <f t="shared" si="50"/>
        <v/>
      </c>
      <c r="Q120" s="27" t="str">
        <f t="shared" si="51"/>
        <v/>
      </c>
      <c r="R120" s="27" t="str">
        <f t="shared" si="52"/>
        <v/>
      </c>
      <c r="S120" s="27" t="str">
        <f t="shared" si="53"/>
        <v/>
      </c>
      <c r="T120" s="27" t="str">
        <f t="shared" si="54"/>
        <v/>
      </c>
      <c r="U120" s="28"/>
      <c r="V120" s="27">
        <f t="shared" si="55"/>
        <v>40666.091999999997</v>
      </c>
      <c r="W120" s="27">
        <f t="shared" si="56"/>
        <v>60750</v>
      </c>
      <c r="X120" s="29" t="str">
        <f t="shared" si="57"/>
        <v>No</v>
      </c>
      <c r="Y120" s="27">
        <f t="shared" si="58"/>
        <v>1154250</v>
      </c>
      <c r="Z120" s="27">
        <f t="shared" si="59"/>
        <v>1093500</v>
      </c>
      <c r="AA120" s="27">
        <f t="shared" si="60"/>
        <v>1032750</v>
      </c>
      <c r="AB120" s="27">
        <f t="shared" si="61"/>
        <v>972000</v>
      </c>
      <c r="AC120" s="27">
        <f t="shared" si="62"/>
        <v>911250</v>
      </c>
      <c r="AD120" s="27">
        <f t="shared" si="63"/>
        <v>850500</v>
      </c>
      <c r="AE120" s="27">
        <f t="shared" si="64"/>
        <v>808339.08000000007</v>
      </c>
      <c r="AF120" s="27">
        <f t="shared" si="65"/>
        <v>808339.08000000007</v>
      </c>
      <c r="AG120" s="27">
        <f t="shared" si="66"/>
        <v>808339.08000000007</v>
      </c>
    </row>
    <row r="121" spans="1:33" s="26" customFormat="1" ht="12.75" customHeight="1" x14ac:dyDescent="0.2">
      <c r="A121" s="36" t="s">
        <v>43</v>
      </c>
      <c r="B121" s="36" t="s">
        <v>659</v>
      </c>
      <c r="C121" s="36" t="s">
        <v>660</v>
      </c>
      <c r="D121" s="22" t="str">
        <f t="shared" si="47"/>
        <v>A-CAM II &gt; HC Legacy</v>
      </c>
      <c r="E121" s="23">
        <v>262356</v>
      </c>
      <c r="F121" s="23">
        <v>845697.72</v>
      </c>
      <c r="G121" s="24">
        <f t="shared" si="43"/>
        <v>583341.72</v>
      </c>
      <c r="H121" s="25">
        <f t="shared" si="44"/>
        <v>2.2234739056854043</v>
      </c>
      <c r="J121" s="27">
        <f t="shared" si="45"/>
        <v>845697.72</v>
      </c>
      <c r="K121" s="28"/>
      <c r="L121" s="27" t="str">
        <f t="shared" si="46"/>
        <v/>
      </c>
      <c r="M121" s="28"/>
      <c r="N121" s="27" t="str">
        <f t="shared" si="48"/>
        <v/>
      </c>
      <c r="O121" s="27" t="str">
        <f t="shared" si="49"/>
        <v/>
      </c>
      <c r="P121" s="29" t="str">
        <f t="shared" si="50"/>
        <v/>
      </c>
      <c r="Q121" s="27" t="str">
        <f t="shared" si="51"/>
        <v/>
      </c>
      <c r="R121" s="27" t="str">
        <f t="shared" si="52"/>
        <v/>
      </c>
      <c r="S121" s="27" t="str">
        <f t="shared" si="53"/>
        <v/>
      </c>
      <c r="T121" s="27" t="str">
        <f t="shared" si="54"/>
        <v/>
      </c>
      <c r="U121" s="28"/>
      <c r="V121" s="27" t="str">
        <f t="shared" si="55"/>
        <v/>
      </c>
      <c r="W121" s="27" t="str">
        <f t="shared" si="56"/>
        <v/>
      </c>
      <c r="X121" s="29" t="str">
        <f t="shared" si="57"/>
        <v/>
      </c>
      <c r="Y121" s="27" t="str">
        <f t="shared" si="58"/>
        <v/>
      </c>
      <c r="Z121" s="27" t="str">
        <f t="shared" si="59"/>
        <v/>
      </c>
      <c r="AA121" s="27" t="str">
        <f t="shared" si="60"/>
        <v/>
      </c>
      <c r="AB121" s="27" t="str">
        <f t="shared" si="61"/>
        <v/>
      </c>
      <c r="AC121" s="27" t="str">
        <f t="shared" si="62"/>
        <v/>
      </c>
      <c r="AD121" s="27" t="str">
        <f t="shared" si="63"/>
        <v/>
      </c>
      <c r="AE121" s="27" t="str">
        <f t="shared" si="64"/>
        <v/>
      </c>
      <c r="AF121" s="27" t="str">
        <f t="shared" si="65"/>
        <v/>
      </c>
      <c r="AG121" s="27" t="str">
        <f t="shared" si="66"/>
        <v/>
      </c>
    </row>
    <row r="122" spans="1:33" s="26" customFormat="1" ht="12.75" customHeight="1" x14ac:dyDescent="0.2">
      <c r="A122" s="36" t="s">
        <v>43</v>
      </c>
      <c r="B122" s="36" t="s">
        <v>669</v>
      </c>
      <c r="C122" s="36" t="s">
        <v>670</v>
      </c>
      <c r="D122" s="22" t="str">
        <f t="shared" si="47"/>
        <v>A-CAM II &gt; HC Legacy</v>
      </c>
      <c r="E122" s="23">
        <v>1489074</v>
      </c>
      <c r="F122" s="23">
        <v>1708124.5</v>
      </c>
      <c r="G122" s="24">
        <f t="shared" si="43"/>
        <v>219050.5</v>
      </c>
      <c r="H122" s="25">
        <f t="shared" si="44"/>
        <v>0.14710518080364038</v>
      </c>
      <c r="J122" s="27">
        <f t="shared" si="45"/>
        <v>1708124.5</v>
      </c>
      <c r="K122" s="28"/>
      <c r="L122" s="27" t="str">
        <f t="shared" si="46"/>
        <v/>
      </c>
      <c r="M122" s="28"/>
      <c r="N122" s="27" t="str">
        <f t="shared" si="48"/>
        <v/>
      </c>
      <c r="O122" s="27" t="str">
        <f t="shared" si="49"/>
        <v/>
      </c>
      <c r="P122" s="29" t="str">
        <f t="shared" si="50"/>
        <v/>
      </c>
      <c r="Q122" s="27" t="str">
        <f t="shared" si="51"/>
        <v/>
      </c>
      <c r="R122" s="27" t="str">
        <f t="shared" si="52"/>
        <v/>
      </c>
      <c r="S122" s="27" t="str">
        <f t="shared" si="53"/>
        <v/>
      </c>
      <c r="T122" s="27" t="str">
        <f t="shared" si="54"/>
        <v/>
      </c>
      <c r="U122" s="28"/>
      <c r="V122" s="27" t="str">
        <f t="shared" si="55"/>
        <v/>
      </c>
      <c r="W122" s="27" t="str">
        <f t="shared" si="56"/>
        <v/>
      </c>
      <c r="X122" s="29" t="str">
        <f t="shared" si="57"/>
        <v/>
      </c>
      <c r="Y122" s="27" t="str">
        <f t="shared" si="58"/>
        <v/>
      </c>
      <c r="Z122" s="27" t="str">
        <f t="shared" si="59"/>
        <v/>
      </c>
      <c r="AA122" s="27" t="str">
        <f t="shared" si="60"/>
        <v/>
      </c>
      <c r="AB122" s="27" t="str">
        <f t="shared" si="61"/>
        <v/>
      </c>
      <c r="AC122" s="27" t="str">
        <f t="shared" si="62"/>
        <v/>
      </c>
      <c r="AD122" s="27" t="str">
        <f t="shared" si="63"/>
        <v/>
      </c>
      <c r="AE122" s="27" t="str">
        <f t="shared" si="64"/>
        <v/>
      </c>
      <c r="AF122" s="27" t="str">
        <f t="shared" si="65"/>
        <v/>
      </c>
      <c r="AG122" s="27" t="str">
        <f t="shared" si="66"/>
        <v/>
      </c>
    </row>
    <row r="123" spans="1:33" s="26" customFormat="1" ht="12.75" customHeight="1" x14ac:dyDescent="0.2">
      <c r="A123" s="36" t="s">
        <v>43</v>
      </c>
      <c r="B123" s="36" t="s">
        <v>681</v>
      </c>
      <c r="C123" s="36" t="s">
        <v>682</v>
      </c>
      <c r="D123" s="22" t="str">
        <f t="shared" si="47"/>
        <v>Tier 2</v>
      </c>
      <c r="E123" s="23">
        <v>4179618</v>
      </c>
      <c r="F123" s="23">
        <v>3260045.46</v>
      </c>
      <c r="G123" s="24">
        <f t="shared" si="43"/>
        <v>-919572.54</v>
      </c>
      <c r="H123" s="25">
        <f t="shared" si="44"/>
        <v>0.22001353712229205</v>
      </c>
      <c r="J123" s="27" t="str">
        <f t="shared" si="45"/>
        <v/>
      </c>
      <c r="K123" s="28"/>
      <c r="L123" s="27" t="str">
        <f t="shared" si="46"/>
        <v/>
      </c>
      <c r="M123" s="28"/>
      <c r="N123" s="27">
        <f t="shared" si="48"/>
        <v>183914.50800000003</v>
      </c>
      <c r="O123" s="27">
        <f t="shared" si="49"/>
        <v>208980.90000000002</v>
      </c>
      <c r="P123" s="29" t="str">
        <f t="shared" si="50"/>
        <v>No</v>
      </c>
      <c r="Q123" s="27">
        <f t="shared" si="51"/>
        <v>3970637.0999999996</v>
      </c>
      <c r="R123" s="27">
        <f t="shared" si="52"/>
        <v>3761656.2</v>
      </c>
      <c r="S123" s="27">
        <f t="shared" si="53"/>
        <v>3552675.3</v>
      </c>
      <c r="T123" s="27">
        <f t="shared" si="54"/>
        <v>3343694.4000000004</v>
      </c>
      <c r="U123" s="28"/>
      <c r="V123" s="27" t="str">
        <f t="shared" si="55"/>
        <v/>
      </c>
      <c r="W123" s="27" t="str">
        <f t="shared" si="56"/>
        <v/>
      </c>
      <c r="X123" s="29" t="str">
        <f t="shared" si="57"/>
        <v/>
      </c>
      <c r="Y123" s="27" t="str">
        <f t="shared" si="58"/>
        <v/>
      </c>
      <c r="Z123" s="27" t="str">
        <f t="shared" si="59"/>
        <v/>
      </c>
      <c r="AA123" s="27" t="str">
        <f t="shared" si="60"/>
        <v/>
      </c>
      <c r="AB123" s="27" t="str">
        <f t="shared" si="61"/>
        <v/>
      </c>
      <c r="AC123" s="27" t="str">
        <f t="shared" si="62"/>
        <v/>
      </c>
      <c r="AD123" s="27" t="str">
        <f t="shared" si="63"/>
        <v/>
      </c>
      <c r="AE123" s="27" t="str">
        <f t="shared" si="64"/>
        <v/>
      </c>
      <c r="AF123" s="27" t="str">
        <f t="shared" si="65"/>
        <v/>
      </c>
      <c r="AG123" s="27" t="str">
        <f t="shared" si="66"/>
        <v/>
      </c>
    </row>
    <row r="124" spans="1:33" s="26" customFormat="1" ht="12.75" customHeight="1" x14ac:dyDescent="0.2">
      <c r="A124" s="36" t="s">
        <v>43</v>
      </c>
      <c r="B124" s="36" t="s">
        <v>731</v>
      </c>
      <c r="C124" s="36" t="s">
        <v>732</v>
      </c>
      <c r="D124" s="22" t="str">
        <f t="shared" si="47"/>
        <v>Tier 3</v>
      </c>
      <c r="E124" s="23">
        <v>1096068</v>
      </c>
      <c r="F124" s="23">
        <v>805037.58</v>
      </c>
      <c r="G124" s="24">
        <f t="shared" si="43"/>
        <v>-291030.42000000004</v>
      </c>
      <c r="H124" s="25">
        <f t="shared" si="44"/>
        <v>0.26552223037256817</v>
      </c>
      <c r="J124" s="27" t="str">
        <f t="shared" si="45"/>
        <v/>
      </c>
      <c r="K124" s="28"/>
      <c r="L124" s="27" t="str">
        <f t="shared" si="46"/>
        <v/>
      </c>
      <c r="M124" s="28"/>
      <c r="N124" s="27" t="str">
        <f t="shared" si="48"/>
        <v/>
      </c>
      <c r="O124" s="27" t="str">
        <f t="shared" si="49"/>
        <v/>
      </c>
      <c r="P124" s="29" t="str">
        <f t="shared" si="50"/>
        <v/>
      </c>
      <c r="Q124" s="27" t="str">
        <f t="shared" si="51"/>
        <v/>
      </c>
      <c r="R124" s="27" t="str">
        <f t="shared" si="52"/>
        <v/>
      </c>
      <c r="S124" s="27" t="str">
        <f t="shared" si="53"/>
        <v/>
      </c>
      <c r="T124" s="27" t="str">
        <f t="shared" si="54"/>
        <v/>
      </c>
      <c r="U124" s="28"/>
      <c r="V124" s="27">
        <f t="shared" si="55"/>
        <v>29103.042000000005</v>
      </c>
      <c r="W124" s="27">
        <f t="shared" si="56"/>
        <v>54803.4</v>
      </c>
      <c r="X124" s="29" t="str">
        <f t="shared" si="57"/>
        <v>No</v>
      </c>
      <c r="Y124" s="27">
        <f t="shared" si="58"/>
        <v>1041264.6</v>
      </c>
      <c r="Z124" s="27">
        <f t="shared" si="59"/>
        <v>986461.20000000007</v>
      </c>
      <c r="AA124" s="27">
        <f t="shared" si="60"/>
        <v>931657.79999999993</v>
      </c>
      <c r="AB124" s="27">
        <f t="shared" si="61"/>
        <v>876854.4</v>
      </c>
      <c r="AC124" s="27">
        <f t="shared" si="62"/>
        <v>822051</v>
      </c>
      <c r="AD124" s="27">
        <f t="shared" si="63"/>
        <v>805037.58</v>
      </c>
      <c r="AE124" s="27">
        <f t="shared" si="64"/>
        <v>805037.58</v>
      </c>
      <c r="AF124" s="27">
        <f t="shared" si="65"/>
        <v>805037.58</v>
      </c>
      <c r="AG124" s="27">
        <f t="shared" si="66"/>
        <v>805037.58</v>
      </c>
    </row>
    <row r="125" spans="1:33" s="26" customFormat="1" ht="12.75" customHeight="1" x14ac:dyDescent="0.2">
      <c r="A125" s="36" t="s">
        <v>43</v>
      </c>
      <c r="B125" s="36" t="s">
        <v>747</v>
      </c>
      <c r="C125" s="36" t="s">
        <v>748</v>
      </c>
      <c r="D125" s="22" t="str">
        <f t="shared" si="47"/>
        <v>Tier 3</v>
      </c>
      <c r="E125" s="23">
        <v>192726</v>
      </c>
      <c r="F125" s="23">
        <v>66326.94</v>
      </c>
      <c r="G125" s="24">
        <f t="shared" si="43"/>
        <v>-126399.06</v>
      </c>
      <c r="H125" s="25">
        <f t="shared" si="44"/>
        <v>0.65584851032035119</v>
      </c>
      <c r="J125" s="27" t="str">
        <f t="shared" si="45"/>
        <v/>
      </c>
      <c r="K125" s="28"/>
      <c r="L125" s="27" t="str">
        <f t="shared" si="46"/>
        <v/>
      </c>
      <c r="M125" s="28"/>
      <c r="N125" s="27" t="str">
        <f t="shared" si="48"/>
        <v/>
      </c>
      <c r="O125" s="27" t="str">
        <f t="shared" si="49"/>
        <v/>
      </c>
      <c r="P125" s="29" t="str">
        <f t="shared" si="50"/>
        <v/>
      </c>
      <c r="Q125" s="27" t="str">
        <f t="shared" si="51"/>
        <v/>
      </c>
      <c r="R125" s="27" t="str">
        <f t="shared" si="52"/>
        <v/>
      </c>
      <c r="S125" s="27" t="str">
        <f t="shared" si="53"/>
        <v/>
      </c>
      <c r="T125" s="27" t="str">
        <f t="shared" si="54"/>
        <v/>
      </c>
      <c r="U125" s="28"/>
      <c r="V125" s="27">
        <f t="shared" si="55"/>
        <v>12639.906000000001</v>
      </c>
      <c r="W125" s="27">
        <f t="shared" si="56"/>
        <v>9636.3000000000011</v>
      </c>
      <c r="X125" s="29" t="str">
        <f t="shared" si="57"/>
        <v>Yes</v>
      </c>
      <c r="Y125" s="27">
        <f t="shared" si="58"/>
        <v>180086.09399999998</v>
      </c>
      <c r="Z125" s="27">
        <f t="shared" si="59"/>
        <v>167446.18800000002</v>
      </c>
      <c r="AA125" s="27">
        <f t="shared" si="60"/>
        <v>154806.28200000001</v>
      </c>
      <c r="AB125" s="27">
        <f t="shared" si="61"/>
        <v>142166.37599999999</v>
      </c>
      <c r="AC125" s="27">
        <f t="shared" si="62"/>
        <v>129526.47</v>
      </c>
      <c r="AD125" s="27">
        <f t="shared" si="63"/>
        <v>116886.56400000001</v>
      </c>
      <c r="AE125" s="27">
        <f t="shared" si="64"/>
        <v>104246.658</v>
      </c>
      <c r="AF125" s="27">
        <f t="shared" si="65"/>
        <v>91606.752000000008</v>
      </c>
      <c r="AG125" s="27">
        <f t="shared" si="66"/>
        <v>78966.846000000005</v>
      </c>
    </row>
    <row r="126" spans="1:33" s="26" customFormat="1" ht="12.75" customHeight="1" x14ac:dyDescent="0.2">
      <c r="A126" s="36" t="s">
        <v>43</v>
      </c>
      <c r="B126" s="36" t="s">
        <v>749</v>
      </c>
      <c r="C126" s="36" t="s">
        <v>750</v>
      </c>
      <c r="D126" s="22" t="str">
        <f t="shared" si="47"/>
        <v>A-CAM II &gt; HC Legacy</v>
      </c>
      <c r="E126" s="23">
        <v>114522</v>
      </c>
      <c r="F126" s="23">
        <v>455979.18</v>
      </c>
      <c r="G126" s="24">
        <f t="shared" si="43"/>
        <v>341457.18</v>
      </c>
      <c r="H126" s="25">
        <f t="shared" si="44"/>
        <v>2.9815858961596899</v>
      </c>
      <c r="J126" s="27">
        <f t="shared" si="45"/>
        <v>455979.18</v>
      </c>
      <c r="K126" s="28"/>
      <c r="L126" s="27" t="str">
        <f t="shared" si="46"/>
        <v/>
      </c>
      <c r="M126" s="28"/>
      <c r="N126" s="27" t="str">
        <f t="shared" si="48"/>
        <v/>
      </c>
      <c r="O126" s="27" t="str">
        <f t="shared" si="49"/>
        <v/>
      </c>
      <c r="P126" s="29" t="str">
        <f t="shared" si="50"/>
        <v/>
      </c>
      <c r="Q126" s="27" t="str">
        <f t="shared" si="51"/>
        <v/>
      </c>
      <c r="R126" s="27" t="str">
        <f t="shared" si="52"/>
        <v/>
      </c>
      <c r="S126" s="27" t="str">
        <f t="shared" si="53"/>
        <v/>
      </c>
      <c r="T126" s="27" t="str">
        <f t="shared" si="54"/>
        <v/>
      </c>
      <c r="U126" s="28"/>
      <c r="V126" s="27" t="str">
        <f t="shared" si="55"/>
        <v/>
      </c>
      <c r="W126" s="27" t="str">
        <f t="shared" si="56"/>
        <v/>
      </c>
      <c r="X126" s="29" t="str">
        <f t="shared" si="57"/>
        <v/>
      </c>
      <c r="Y126" s="27" t="str">
        <f t="shared" si="58"/>
        <v/>
      </c>
      <c r="Z126" s="27" t="str">
        <f t="shared" si="59"/>
        <v/>
      </c>
      <c r="AA126" s="27" t="str">
        <f t="shared" si="60"/>
        <v/>
      </c>
      <c r="AB126" s="27" t="str">
        <f t="shared" si="61"/>
        <v/>
      </c>
      <c r="AC126" s="27" t="str">
        <f t="shared" si="62"/>
        <v/>
      </c>
      <c r="AD126" s="27" t="str">
        <f t="shared" si="63"/>
        <v/>
      </c>
      <c r="AE126" s="27" t="str">
        <f t="shared" si="64"/>
        <v/>
      </c>
      <c r="AF126" s="27" t="str">
        <f t="shared" si="65"/>
        <v/>
      </c>
      <c r="AG126" s="27" t="str">
        <f t="shared" si="66"/>
        <v/>
      </c>
    </row>
    <row r="127" spans="1:33" s="26" customFormat="1" ht="12.75" customHeight="1" x14ac:dyDescent="0.2">
      <c r="A127" s="36" t="s">
        <v>43</v>
      </c>
      <c r="B127" s="36" t="s">
        <v>777</v>
      </c>
      <c r="C127" s="36" t="s">
        <v>778</v>
      </c>
      <c r="D127" s="22" t="str">
        <f t="shared" si="47"/>
        <v>A-CAM II &gt; HC Legacy</v>
      </c>
      <c r="E127" s="23">
        <v>689196</v>
      </c>
      <c r="F127" s="23">
        <v>839930.28</v>
      </c>
      <c r="G127" s="24">
        <f t="shared" si="43"/>
        <v>150734.28000000003</v>
      </c>
      <c r="H127" s="25">
        <f t="shared" si="44"/>
        <v>0.21871032333327534</v>
      </c>
      <c r="J127" s="27">
        <f t="shared" si="45"/>
        <v>839930.28</v>
      </c>
      <c r="K127" s="28"/>
      <c r="L127" s="27" t="str">
        <f t="shared" si="46"/>
        <v/>
      </c>
      <c r="M127" s="28"/>
      <c r="N127" s="27" t="str">
        <f t="shared" si="48"/>
        <v/>
      </c>
      <c r="O127" s="27" t="str">
        <f t="shared" si="49"/>
        <v/>
      </c>
      <c r="P127" s="29" t="str">
        <f t="shared" si="50"/>
        <v/>
      </c>
      <c r="Q127" s="27" t="str">
        <f t="shared" si="51"/>
        <v/>
      </c>
      <c r="R127" s="27" t="str">
        <f t="shared" si="52"/>
        <v/>
      </c>
      <c r="S127" s="27" t="str">
        <f t="shared" si="53"/>
        <v/>
      </c>
      <c r="T127" s="27" t="str">
        <f t="shared" si="54"/>
        <v/>
      </c>
      <c r="U127" s="28"/>
      <c r="V127" s="27" t="str">
        <f t="shared" si="55"/>
        <v/>
      </c>
      <c r="W127" s="27" t="str">
        <f t="shared" si="56"/>
        <v/>
      </c>
      <c r="X127" s="29" t="str">
        <f t="shared" si="57"/>
        <v/>
      </c>
      <c r="Y127" s="27" t="str">
        <f t="shared" si="58"/>
        <v/>
      </c>
      <c r="Z127" s="27" t="str">
        <f t="shared" si="59"/>
        <v/>
      </c>
      <c r="AA127" s="27" t="str">
        <f t="shared" si="60"/>
        <v/>
      </c>
      <c r="AB127" s="27" t="str">
        <f t="shared" si="61"/>
        <v/>
      </c>
      <c r="AC127" s="27" t="str">
        <f t="shared" si="62"/>
        <v/>
      </c>
      <c r="AD127" s="27" t="str">
        <f t="shared" si="63"/>
        <v/>
      </c>
      <c r="AE127" s="27" t="str">
        <f t="shared" si="64"/>
        <v/>
      </c>
      <c r="AF127" s="27" t="str">
        <f t="shared" si="65"/>
        <v/>
      </c>
      <c r="AG127" s="27" t="str">
        <f t="shared" si="66"/>
        <v/>
      </c>
    </row>
    <row r="128" spans="1:33" s="26" customFormat="1" ht="12.75" customHeight="1" x14ac:dyDescent="0.2">
      <c r="A128" s="36" t="s">
        <v>43</v>
      </c>
      <c r="B128" s="36" t="s">
        <v>795</v>
      </c>
      <c r="C128" s="36" t="s">
        <v>796</v>
      </c>
      <c r="D128" s="22" t="str">
        <f t="shared" si="47"/>
        <v>A-CAM II &gt; HC Legacy</v>
      </c>
      <c r="E128" s="23">
        <v>79692</v>
      </c>
      <c r="F128" s="23">
        <v>160116.85999999999</v>
      </c>
      <c r="G128" s="24">
        <f t="shared" si="43"/>
        <v>80424.859999999986</v>
      </c>
      <c r="H128" s="25">
        <f t="shared" si="44"/>
        <v>1.0091961551975102</v>
      </c>
      <c r="J128" s="27">
        <f t="shared" si="45"/>
        <v>160116.85999999999</v>
      </c>
      <c r="K128" s="28"/>
      <c r="L128" s="27" t="str">
        <f t="shared" si="46"/>
        <v/>
      </c>
      <c r="M128" s="28"/>
      <c r="N128" s="27" t="str">
        <f t="shared" si="48"/>
        <v/>
      </c>
      <c r="O128" s="27" t="str">
        <f t="shared" si="49"/>
        <v/>
      </c>
      <c r="P128" s="29" t="str">
        <f t="shared" si="50"/>
        <v/>
      </c>
      <c r="Q128" s="27" t="str">
        <f t="shared" si="51"/>
        <v/>
      </c>
      <c r="R128" s="27" t="str">
        <f t="shared" si="52"/>
        <v/>
      </c>
      <c r="S128" s="27" t="str">
        <f t="shared" si="53"/>
        <v/>
      </c>
      <c r="T128" s="27" t="str">
        <f t="shared" si="54"/>
        <v/>
      </c>
      <c r="U128" s="28"/>
      <c r="V128" s="27" t="str">
        <f t="shared" si="55"/>
        <v/>
      </c>
      <c r="W128" s="27" t="str">
        <f t="shared" si="56"/>
        <v/>
      </c>
      <c r="X128" s="29" t="str">
        <f t="shared" si="57"/>
        <v/>
      </c>
      <c r="Y128" s="27" t="str">
        <f t="shared" si="58"/>
        <v/>
      </c>
      <c r="Z128" s="27" t="str">
        <f t="shared" si="59"/>
        <v/>
      </c>
      <c r="AA128" s="27" t="str">
        <f t="shared" si="60"/>
        <v/>
      </c>
      <c r="AB128" s="27" t="str">
        <f t="shared" si="61"/>
        <v/>
      </c>
      <c r="AC128" s="27" t="str">
        <f t="shared" si="62"/>
        <v/>
      </c>
      <c r="AD128" s="27" t="str">
        <f t="shared" si="63"/>
        <v/>
      </c>
      <c r="AE128" s="27" t="str">
        <f t="shared" si="64"/>
        <v/>
      </c>
      <c r="AF128" s="27" t="str">
        <f t="shared" si="65"/>
        <v/>
      </c>
      <c r="AG128" s="27" t="str">
        <f t="shared" si="66"/>
        <v/>
      </c>
    </row>
    <row r="129" spans="1:34" s="26" customFormat="1" ht="12.75" customHeight="1" x14ac:dyDescent="0.2">
      <c r="A129" s="36" t="s">
        <v>43</v>
      </c>
      <c r="B129" s="36" t="s">
        <v>799</v>
      </c>
      <c r="C129" s="36" t="s">
        <v>800</v>
      </c>
      <c r="D129" s="22" t="str">
        <f t="shared" si="47"/>
        <v>Tier 2</v>
      </c>
      <c r="E129" s="23">
        <v>948388</v>
      </c>
      <c r="F129" s="23">
        <v>829153.74</v>
      </c>
      <c r="G129" s="24">
        <f t="shared" si="43"/>
        <v>-119234.26000000001</v>
      </c>
      <c r="H129" s="25">
        <f t="shared" si="44"/>
        <v>0.12572307958346163</v>
      </c>
      <c r="J129" s="27" t="str">
        <f t="shared" si="45"/>
        <v/>
      </c>
      <c r="K129" s="28"/>
      <c r="L129" s="27" t="str">
        <f t="shared" si="46"/>
        <v/>
      </c>
      <c r="M129" s="28"/>
      <c r="N129" s="27">
        <f t="shared" si="48"/>
        <v>23846.852000000003</v>
      </c>
      <c r="O129" s="27">
        <f t="shared" si="49"/>
        <v>47419.4</v>
      </c>
      <c r="P129" s="29" t="str">
        <f t="shared" si="50"/>
        <v>No</v>
      </c>
      <c r="Q129" s="27">
        <f t="shared" si="51"/>
        <v>900968.6</v>
      </c>
      <c r="R129" s="27">
        <f t="shared" si="52"/>
        <v>853549.20000000007</v>
      </c>
      <c r="S129" s="27">
        <f t="shared" si="53"/>
        <v>829153.74</v>
      </c>
      <c r="T129" s="27">
        <f t="shared" si="54"/>
        <v>829153.74</v>
      </c>
      <c r="U129" s="28"/>
      <c r="V129" s="27" t="str">
        <f t="shared" si="55"/>
        <v/>
      </c>
      <c r="W129" s="27" t="str">
        <f t="shared" si="56"/>
        <v/>
      </c>
      <c r="X129" s="29" t="str">
        <f t="shared" si="57"/>
        <v/>
      </c>
      <c r="Y129" s="27" t="str">
        <f t="shared" si="58"/>
        <v/>
      </c>
      <c r="Z129" s="27" t="str">
        <f t="shared" si="59"/>
        <v/>
      </c>
      <c r="AA129" s="27" t="str">
        <f t="shared" si="60"/>
        <v/>
      </c>
      <c r="AB129" s="27" t="str">
        <f t="shared" si="61"/>
        <v/>
      </c>
      <c r="AC129" s="27" t="str">
        <f t="shared" si="62"/>
        <v/>
      </c>
      <c r="AD129" s="27" t="str">
        <f t="shared" si="63"/>
        <v/>
      </c>
      <c r="AE129" s="27" t="str">
        <f t="shared" si="64"/>
        <v/>
      </c>
      <c r="AF129" s="27" t="str">
        <f t="shared" si="65"/>
        <v/>
      </c>
      <c r="AG129" s="27" t="str">
        <f t="shared" si="66"/>
        <v/>
      </c>
    </row>
    <row r="130" spans="1:34" s="26" customFormat="1" ht="12.75" customHeight="1" x14ac:dyDescent="0.2">
      <c r="A130" s="36" t="s">
        <v>43</v>
      </c>
      <c r="B130" s="36" t="s">
        <v>811</v>
      </c>
      <c r="C130" s="36" t="s">
        <v>812</v>
      </c>
      <c r="D130" s="22" t="str">
        <f t="shared" si="47"/>
        <v>A-CAM II &gt; HC Legacy</v>
      </c>
      <c r="E130" s="23">
        <v>267642</v>
      </c>
      <c r="F130" s="23">
        <v>353432.32000000001</v>
      </c>
      <c r="G130" s="24">
        <f t="shared" si="43"/>
        <v>85790.32</v>
      </c>
      <c r="H130" s="25">
        <f t="shared" si="44"/>
        <v>0.32054132012165509</v>
      </c>
      <c r="J130" s="27">
        <f t="shared" si="45"/>
        <v>353432.32000000001</v>
      </c>
      <c r="K130" s="28"/>
      <c r="L130" s="27" t="str">
        <f t="shared" si="46"/>
        <v/>
      </c>
      <c r="M130" s="28"/>
      <c r="N130" s="27" t="str">
        <f t="shared" si="48"/>
        <v/>
      </c>
      <c r="O130" s="27" t="str">
        <f t="shared" si="49"/>
        <v/>
      </c>
      <c r="P130" s="29" t="str">
        <f t="shared" si="50"/>
        <v/>
      </c>
      <c r="Q130" s="27" t="str">
        <f t="shared" si="51"/>
        <v/>
      </c>
      <c r="R130" s="27" t="str">
        <f t="shared" si="52"/>
        <v/>
      </c>
      <c r="S130" s="27" t="str">
        <f t="shared" si="53"/>
        <v/>
      </c>
      <c r="T130" s="27" t="str">
        <f t="shared" si="54"/>
        <v/>
      </c>
      <c r="U130" s="28"/>
      <c r="V130" s="27" t="str">
        <f t="shared" si="55"/>
        <v/>
      </c>
      <c r="W130" s="27" t="str">
        <f t="shared" si="56"/>
        <v/>
      </c>
      <c r="X130" s="29" t="str">
        <f t="shared" si="57"/>
        <v/>
      </c>
      <c r="Y130" s="27" t="str">
        <f t="shared" si="58"/>
        <v/>
      </c>
      <c r="Z130" s="27" t="str">
        <f t="shared" si="59"/>
        <v/>
      </c>
      <c r="AA130" s="27" t="str">
        <f t="shared" si="60"/>
        <v/>
      </c>
      <c r="AB130" s="27" t="str">
        <f t="shared" si="61"/>
        <v/>
      </c>
      <c r="AC130" s="27" t="str">
        <f t="shared" si="62"/>
        <v/>
      </c>
      <c r="AD130" s="27" t="str">
        <f t="shared" si="63"/>
        <v/>
      </c>
      <c r="AE130" s="27" t="str">
        <f t="shared" si="64"/>
        <v/>
      </c>
      <c r="AF130" s="27" t="str">
        <f t="shared" si="65"/>
        <v/>
      </c>
      <c r="AG130" s="27" t="str">
        <f t="shared" si="66"/>
        <v/>
      </c>
    </row>
    <row r="131" spans="1:34" s="26" customFormat="1" ht="12.75" customHeight="1" x14ac:dyDescent="0.2">
      <c r="A131" s="36" t="s">
        <v>43</v>
      </c>
      <c r="B131" s="36" t="s">
        <v>813</v>
      </c>
      <c r="C131" s="36" t="s">
        <v>814</v>
      </c>
      <c r="D131" s="22" t="str">
        <f t="shared" si="47"/>
        <v>A-CAM II &gt; HC Legacy</v>
      </c>
      <c r="E131" s="23">
        <v>206340</v>
      </c>
      <c r="F131" s="23">
        <v>406637.09</v>
      </c>
      <c r="G131" s="24">
        <f t="shared" si="43"/>
        <v>200297.09000000003</v>
      </c>
      <c r="H131" s="25">
        <f t="shared" si="44"/>
        <v>0.97071382184743638</v>
      </c>
      <c r="J131" s="27">
        <f t="shared" si="45"/>
        <v>406637.09</v>
      </c>
      <c r="K131" s="28"/>
      <c r="L131" s="27" t="str">
        <f t="shared" si="46"/>
        <v/>
      </c>
      <c r="M131" s="28"/>
      <c r="N131" s="27" t="str">
        <f t="shared" si="48"/>
        <v/>
      </c>
      <c r="O131" s="27" t="str">
        <f t="shared" si="49"/>
        <v/>
      </c>
      <c r="P131" s="29" t="str">
        <f t="shared" si="50"/>
        <v/>
      </c>
      <c r="Q131" s="27" t="str">
        <f t="shared" si="51"/>
        <v/>
      </c>
      <c r="R131" s="27" t="str">
        <f t="shared" si="52"/>
        <v/>
      </c>
      <c r="S131" s="27" t="str">
        <f t="shared" si="53"/>
        <v/>
      </c>
      <c r="T131" s="27" t="str">
        <f t="shared" si="54"/>
        <v/>
      </c>
      <c r="U131" s="28"/>
      <c r="V131" s="27" t="str">
        <f t="shared" si="55"/>
        <v/>
      </c>
      <c r="W131" s="27" t="str">
        <f t="shared" si="56"/>
        <v/>
      </c>
      <c r="X131" s="29" t="str">
        <f t="shared" si="57"/>
        <v/>
      </c>
      <c r="Y131" s="27" t="str">
        <f t="shared" si="58"/>
        <v/>
      </c>
      <c r="Z131" s="27" t="str">
        <f t="shared" si="59"/>
        <v/>
      </c>
      <c r="AA131" s="27" t="str">
        <f t="shared" si="60"/>
        <v/>
      </c>
      <c r="AB131" s="27" t="str">
        <f t="shared" si="61"/>
        <v/>
      </c>
      <c r="AC131" s="27" t="str">
        <f t="shared" si="62"/>
        <v/>
      </c>
      <c r="AD131" s="27" t="str">
        <f t="shared" si="63"/>
        <v/>
      </c>
      <c r="AE131" s="27" t="str">
        <f t="shared" si="64"/>
        <v/>
      </c>
      <c r="AF131" s="27" t="str">
        <f t="shared" si="65"/>
        <v/>
      </c>
      <c r="AG131" s="27" t="str">
        <f t="shared" si="66"/>
        <v/>
      </c>
    </row>
    <row r="132" spans="1:34" s="26" customFormat="1" ht="12.75" customHeight="1" x14ac:dyDescent="0.2">
      <c r="A132" s="36" t="s">
        <v>43</v>
      </c>
      <c r="B132" s="36" t="s">
        <v>829</v>
      </c>
      <c r="C132" s="36" t="s">
        <v>830</v>
      </c>
      <c r="D132" s="22" t="str">
        <f t="shared" si="47"/>
        <v>Tier 2</v>
      </c>
      <c r="E132" s="23">
        <v>398562</v>
      </c>
      <c r="F132" s="23">
        <v>318899.86</v>
      </c>
      <c r="G132" s="24">
        <f t="shared" ref="G132:G195" si="67">F132-E132</f>
        <v>-79662.140000000014</v>
      </c>
      <c r="H132" s="25">
        <f t="shared" ref="H132:H195" si="68">IF(E132=0,1,ABS(G132/E132))</f>
        <v>0.19987389665848729</v>
      </c>
      <c r="J132" s="27" t="str">
        <f t="shared" ref="J132:J195" si="69">IF(AND(F132&gt;E132),F132,"")</f>
        <v/>
      </c>
      <c r="K132" s="28"/>
      <c r="L132" s="27" t="str">
        <f t="shared" ref="L132:L195" si="70">IF(AND(F132&lt;E132,H132&lt;=10%),F132+(G132*0.5*-1),"")</f>
        <v/>
      </c>
      <c r="M132" s="28"/>
      <c r="N132" s="27">
        <f t="shared" si="48"/>
        <v>15932.428000000004</v>
      </c>
      <c r="O132" s="27">
        <f t="shared" si="49"/>
        <v>19928.100000000002</v>
      </c>
      <c r="P132" s="29" t="str">
        <f t="shared" si="50"/>
        <v>No</v>
      </c>
      <c r="Q132" s="27">
        <f t="shared" si="51"/>
        <v>378633.89999999997</v>
      </c>
      <c r="R132" s="27">
        <f t="shared" si="52"/>
        <v>358705.8</v>
      </c>
      <c r="S132" s="27">
        <f t="shared" si="53"/>
        <v>338777.7</v>
      </c>
      <c r="T132" s="27">
        <f t="shared" si="54"/>
        <v>318899.86</v>
      </c>
      <c r="U132" s="28"/>
      <c r="V132" s="27" t="str">
        <f t="shared" si="55"/>
        <v/>
      </c>
      <c r="W132" s="27" t="str">
        <f t="shared" si="56"/>
        <v/>
      </c>
      <c r="X132" s="29" t="str">
        <f t="shared" si="57"/>
        <v/>
      </c>
      <c r="Y132" s="27" t="str">
        <f t="shared" si="58"/>
        <v/>
      </c>
      <c r="Z132" s="27" t="str">
        <f t="shared" si="59"/>
        <v/>
      </c>
      <c r="AA132" s="27" t="str">
        <f t="shared" si="60"/>
        <v/>
      </c>
      <c r="AB132" s="27" t="str">
        <f t="shared" si="61"/>
        <v/>
      </c>
      <c r="AC132" s="27" t="str">
        <f t="shared" si="62"/>
        <v/>
      </c>
      <c r="AD132" s="27" t="str">
        <f t="shared" si="63"/>
        <v/>
      </c>
      <c r="AE132" s="27" t="str">
        <f t="shared" si="64"/>
        <v/>
      </c>
      <c r="AF132" s="27" t="str">
        <f t="shared" si="65"/>
        <v/>
      </c>
      <c r="AG132" s="27" t="str">
        <f t="shared" si="66"/>
        <v/>
      </c>
    </row>
    <row r="133" spans="1:34" s="26" customFormat="1" ht="12.75" customHeight="1" x14ac:dyDescent="0.2">
      <c r="A133" s="36" t="s">
        <v>43</v>
      </c>
      <c r="B133" s="36" t="s">
        <v>837</v>
      </c>
      <c r="C133" s="36" t="s">
        <v>838</v>
      </c>
      <c r="D133" s="22" t="str">
        <f t="shared" ref="D133:D196" si="71">IF(F133&gt;E133,"A-CAM II &gt; HC Legacy",IF(H133&lt;=10%,"Tier 1",IF(AND(H133&gt;10%,H133&lt;=25%),"Tier 2","Tier 3")))</f>
        <v>A-CAM II &gt; HC Legacy</v>
      </c>
      <c r="E133" s="23">
        <v>75582</v>
      </c>
      <c r="F133" s="23">
        <v>303866.18</v>
      </c>
      <c r="G133" s="24">
        <f t="shared" si="67"/>
        <v>228284.18</v>
      </c>
      <c r="H133" s="25">
        <f t="shared" si="68"/>
        <v>3.0203511418062501</v>
      </c>
      <c r="J133" s="27">
        <f t="shared" si="69"/>
        <v>303866.18</v>
      </c>
      <c r="K133" s="28"/>
      <c r="L133" s="27" t="str">
        <f t="shared" si="70"/>
        <v/>
      </c>
      <c r="M133" s="28"/>
      <c r="N133" s="27" t="str">
        <f t="shared" ref="N133:N196" si="72">IF(D133="Tier 2",0.2*G133*-1,"")</f>
        <v/>
      </c>
      <c r="O133" s="27" t="str">
        <f t="shared" ref="O133:O196" si="73">IF(D133="Tier 2",0.05*E133,"")</f>
        <v/>
      </c>
      <c r="P133" s="29" t="str">
        <f t="shared" ref="P133:P196" si="74">IF(D133="Tier 2",IF(N133&gt;O133,"Yes","No"),"")</f>
        <v/>
      </c>
      <c r="Q133" s="27" t="str">
        <f t="shared" ref="Q133:Q196" si="75">IF(AND(F133&lt;E133,H133&gt;10%,H133&lt;=25%),IF(G133*0.2*-1&gt;E133*0.05,F133+-1*G133*0.8,0)+IF(G133*0.2*-1&lt;=E133*0.05,MAX(F133,E133*0.95),0),"")</f>
        <v/>
      </c>
      <c r="R133" s="27" t="str">
        <f t="shared" ref="R133:R196" si="76">IF(AND(F133&lt;E133,H133&gt;10%,H133&lt;=25%),IF(G133*0.2*-1&gt;E133*0.05,F133+-1*G133*0.6,0)+IF(G133*0.2*-1&lt;=E133*0.05,MAX(F133,E133*0.9),0),"")</f>
        <v/>
      </c>
      <c r="S133" s="27" t="str">
        <f t="shared" ref="S133:S196" si="77">IF(AND(F133&lt;E133,H133&gt;10%,H133&lt;=25%),IF(G133*0.2*-1&gt;E133*0.05,F133+-1*G133*0.4,0)+IF(G133*0.2*-1&lt;=E133*0.05,MAX(F133,E133*0.85),0),"")</f>
        <v/>
      </c>
      <c r="T133" s="27" t="str">
        <f t="shared" ref="T133:T196" si="78">IF(AND(F133&lt;E133,H133&gt;10%,H133&lt;=25%),IF(G133*0.2*-1&gt;E133*0.05,F133+-1*G133*0.2,0)+IF(G133*0.2*-1&lt;=E133*0.05,MAX(F133,E133*0.8),0),"")</f>
        <v/>
      </c>
      <c r="U133" s="28"/>
      <c r="V133" s="27" t="str">
        <f t="shared" ref="V133:V196" si="79">IF(D133="Tier 3",0.1*G133*-1,"")</f>
        <v/>
      </c>
      <c r="W133" s="27" t="str">
        <f t="shared" ref="W133:W196" si="80">IF(D133="Tier 3",0.05*E133,"")</f>
        <v/>
      </c>
      <c r="X133" s="29" t="str">
        <f t="shared" ref="X133:X196" si="81">IF(D133="Tier 3",IF(V133&gt;W133,"Yes","No"),"")</f>
        <v/>
      </c>
      <c r="Y133" s="27" t="str">
        <f t="shared" ref="Y133:Y196" si="82">IF(AND(F133&lt;E133,H133&gt;25%),IF(G133*0.1*-1&gt;E133*0.05,F133+-1*G133*0.9,0)+IF(G133*0.1*-1&lt;=E133*0.05,MAX(F133,E133*0.95),0),"")</f>
        <v/>
      </c>
      <c r="Z133" s="27" t="str">
        <f t="shared" ref="Z133:Z196" si="83">IF(AND(F133&lt;E133,H133&gt;25%),IF(G133*0.1*-1&gt;E133*0.05,F133+-1*G133*0.8,0)+IF(G133*0.1*-1&lt;=E133*0.05,MAX(F133,E133*0.9),0),"")</f>
        <v/>
      </c>
      <c r="AA133" s="27" t="str">
        <f t="shared" ref="AA133:AA196" si="84">IF(AND(F133&lt;E133,H133&gt;25%),IF(G133*0.1*-1&gt;E133*0.05,F133+-1*G133*0.7,0)+IF(G133*0.1*-1&lt;=E133*0.05,MAX(F133,E133*0.85),0),"")</f>
        <v/>
      </c>
      <c r="AB133" s="27" t="str">
        <f t="shared" ref="AB133:AB196" si="85">IF(AND(F133&lt;E133,H133&gt;25%),IF(G133*0.1*-1&gt;E133*0.05,F133+-1*G133*0.6,0)+IF(G133*0.1*-1&lt;=E133*0.05,MAX(F133,E133*0.8),0),"")</f>
        <v/>
      </c>
      <c r="AC133" s="27" t="str">
        <f t="shared" ref="AC133:AC196" si="86">IF(AND(F133&lt;E133,H133&gt;25%),IF(G133*0.1*-1&gt;E133*0.05,F133+-1*G133*0.5,0)+IF(G133*0.1*-1&lt;=E133*0.05,MAX(F133,E133*0.75),0),"")</f>
        <v/>
      </c>
      <c r="AD133" s="27" t="str">
        <f t="shared" ref="AD133:AD196" si="87">IF(AND(F133&lt;E133,H133&gt;25%),IF(G133*0.1*-1&gt;E133*0.05,F133+-1*G133*0.4,0)+IF(G133*0.1*-1&lt;=E133*0.05,MAX(F133,E133*0.7),0),"")</f>
        <v/>
      </c>
      <c r="AE133" s="27" t="str">
        <f t="shared" ref="AE133:AE196" si="88">IF(AND(F133&lt;E133,H133&gt;25%),IF(G133*0.1*-1&gt;E133*0.05,F133+-1*G133*0.3,0)+IF(G133*0.1*-1&lt;=E133*0.05,MAX(F133,E133*0.65),0),"")</f>
        <v/>
      </c>
      <c r="AF133" s="27" t="str">
        <f t="shared" ref="AF133:AF196" si="89">IF(AND(F133&lt;E133,H133&gt;25%),IF(G133*0.1*-1&gt;E133*0.05,F133+-1*G133*0.2,0)+IF(G133*0.1*-1&lt;=E133*0.05,MAX(F133,E133*0.6),0),"")</f>
        <v/>
      </c>
      <c r="AG133" s="27" t="str">
        <f t="shared" ref="AG133:AG196" si="90">IF(AND(F133&lt;E133,H133&gt;25%),IF(G133*0.1*-1&gt;E133*0.05,F133+-1*G133*0.1,0)+IF(G133*0.1*-1&lt;=E133*0.05,MAX(F133,E133*0.55),0),"")</f>
        <v/>
      </c>
    </row>
    <row r="134" spans="1:34" s="26" customFormat="1" ht="12.75" customHeight="1" x14ac:dyDescent="0.2">
      <c r="A134" s="36" t="s">
        <v>43</v>
      </c>
      <c r="B134" s="36" t="s">
        <v>843</v>
      </c>
      <c r="C134" s="36" t="s">
        <v>844</v>
      </c>
      <c r="D134" s="22" t="str">
        <f t="shared" si="71"/>
        <v>A-CAM II &gt; HC Legacy</v>
      </c>
      <c r="E134" s="23">
        <v>680742</v>
      </c>
      <c r="F134" s="23">
        <v>1121050.99</v>
      </c>
      <c r="G134" s="24">
        <f t="shared" si="67"/>
        <v>440308.99</v>
      </c>
      <c r="H134" s="25">
        <f t="shared" si="68"/>
        <v>0.6468074395292196</v>
      </c>
      <c r="J134" s="27">
        <f t="shared" si="69"/>
        <v>1121050.99</v>
      </c>
      <c r="K134" s="28"/>
      <c r="L134" s="27" t="str">
        <f t="shared" si="70"/>
        <v/>
      </c>
      <c r="M134" s="28"/>
      <c r="N134" s="27" t="str">
        <f t="shared" si="72"/>
        <v/>
      </c>
      <c r="O134" s="27" t="str">
        <f t="shared" si="73"/>
        <v/>
      </c>
      <c r="P134" s="29" t="str">
        <f t="shared" si="74"/>
        <v/>
      </c>
      <c r="Q134" s="27" t="str">
        <f t="shared" si="75"/>
        <v/>
      </c>
      <c r="R134" s="27" t="str">
        <f t="shared" si="76"/>
        <v/>
      </c>
      <c r="S134" s="27" t="str">
        <f t="shared" si="77"/>
        <v/>
      </c>
      <c r="T134" s="27" t="str">
        <f t="shared" si="78"/>
        <v/>
      </c>
      <c r="U134" s="28"/>
      <c r="V134" s="27" t="str">
        <f t="shared" si="79"/>
        <v/>
      </c>
      <c r="W134" s="27" t="str">
        <f t="shared" si="80"/>
        <v/>
      </c>
      <c r="X134" s="29" t="str">
        <f t="shared" si="81"/>
        <v/>
      </c>
      <c r="Y134" s="27" t="str">
        <f t="shared" si="82"/>
        <v/>
      </c>
      <c r="Z134" s="27" t="str">
        <f t="shared" si="83"/>
        <v/>
      </c>
      <c r="AA134" s="27" t="str">
        <f t="shared" si="84"/>
        <v/>
      </c>
      <c r="AB134" s="27" t="str">
        <f t="shared" si="85"/>
        <v/>
      </c>
      <c r="AC134" s="27" t="str">
        <f t="shared" si="86"/>
        <v/>
      </c>
      <c r="AD134" s="27" t="str">
        <f t="shared" si="87"/>
        <v/>
      </c>
      <c r="AE134" s="27" t="str">
        <f t="shared" si="88"/>
        <v/>
      </c>
      <c r="AF134" s="27" t="str">
        <f t="shared" si="89"/>
        <v/>
      </c>
      <c r="AG134" s="27" t="str">
        <f t="shared" si="90"/>
        <v/>
      </c>
    </row>
    <row r="135" spans="1:34" s="26" customFormat="1" ht="12.75" customHeight="1" x14ac:dyDescent="0.2">
      <c r="A135" s="36" t="s">
        <v>43</v>
      </c>
      <c r="B135" s="36" t="s">
        <v>845</v>
      </c>
      <c r="C135" s="36" t="s">
        <v>846</v>
      </c>
      <c r="D135" s="22" t="str">
        <f t="shared" si="71"/>
        <v>A-CAM II &gt; HC Legacy</v>
      </c>
      <c r="E135" s="23">
        <v>162618</v>
      </c>
      <c r="F135" s="23">
        <v>350751.64</v>
      </c>
      <c r="G135" s="24">
        <f t="shared" si="67"/>
        <v>188133.64</v>
      </c>
      <c r="H135" s="25">
        <f t="shared" si="68"/>
        <v>1.1569053856276674</v>
      </c>
      <c r="J135" s="27">
        <f t="shared" si="69"/>
        <v>350751.64</v>
      </c>
      <c r="K135" s="28"/>
      <c r="L135" s="27" t="str">
        <f t="shared" si="70"/>
        <v/>
      </c>
      <c r="M135" s="28"/>
      <c r="N135" s="27" t="str">
        <f t="shared" si="72"/>
        <v/>
      </c>
      <c r="O135" s="27" t="str">
        <f t="shared" si="73"/>
        <v/>
      </c>
      <c r="P135" s="29" t="str">
        <f t="shared" si="74"/>
        <v/>
      </c>
      <c r="Q135" s="27" t="str">
        <f t="shared" si="75"/>
        <v/>
      </c>
      <c r="R135" s="27" t="str">
        <f t="shared" si="76"/>
        <v/>
      </c>
      <c r="S135" s="27" t="str">
        <f t="shared" si="77"/>
        <v/>
      </c>
      <c r="T135" s="27" t="str">
        <f t="shared" si="78"/>
        <v/>
      </c>
      <c r="U135" s="28"/>
      <c r="V135" s="27" t="str">
        <f t="shared" si="79"/>
        <v/>
      </c>
      <c r="W135" s="27" t="str">
        <f t="shared" si="80"/>
        <v/>
      </c>
      <c r="X135" s="29" t="str">
        <f t="shared" si="81"/>
        <v/>
      </c>
      <c r="Y135" s="27" t="str">
        <f t="shared" si="82"/>
        <v/>
      </c>
      <c r="Z135" s="27" t="str">
        <f t="shared" si="83"/>
        <v/>
      </c>
      <c r="AA135" s="27" t="str">
        <f t="shared" si="84"/>
        <v/>
      </c>
      <c r="AB135" s="27" t="str">
        <f t="shared" si="85"/>
        <v/>
      </c>
      <c r="AC135" s="27" t="str">
        <f t="shared" si="86"/>
        <v/>
      </c>
      <c r="AD135" s="27" t="str">
        <f t="shared" si="87"/>
        <v/>
      </c>
      <c r="AE135" s="27" t="str">
        <f t="shared" si="88"/>
        <v/>
      </c>
      <c r="AF135" s="27" t="str">
        <f t="shared" si="89"/>
        <v/>
      </c>
      <c r="AG135" s="27" t="str">
        <f t="shared" si="90"/>
        <v/>
      </c>
    </row>
    <row r="136" spans="1:34" s="26" customFormat="1" ht="12.75" customHeight="1" x14ac:dyDescent="0.2">
      <c r="A136" s="36" t="s">
        <v>43</v>
      </c>
      <c r="B136" s="36" t="s">
        <v>865</v>
      </c>
      <c r="C136" s="36" t="s">
        <v>866</v>
      </c>
      <c r="D136" s="22" t="str">
        <f t="shared" si="71"/>
        <v>A-CAM II &gt; HC Legacy</v>
      </c>
      <c r="E136" s="23">
        <v>331698</v>
      </c>
      <c r="F136" s="23">
        <v>366800.79</v>
      </c>
      <c r="G136" s="24">
        <f t="shared" si="67"/>
        <v>35102.789999999979</v>
      </c>
      <c r="H136" s="25">
        <f t="shared" si="68"/>
        <v>0.10582756000940609</v>
      </c>
      <c r="J136" s="27">
        <f t="shared" si="69"/>
        <v>366800.79</v>
      </c>
      <c r="K136" s="28"/>
      <c r="L136" s="27" t="str">
        <f t="shared" si="70"/>
        <v/>
      </c>
      <c r="M136" s="28"/>
      <c r="N136" s="27" t="str">
        <f t="shared" si="72"/>
        <v/>
      </c>
      <c r="O136" s="27" t="str">
        <f t="shared" si="73"/>
        <v/>
      </c>
      <c r="P136" s="29" t="str">
        <f t="shared" si="74"/>
        <v/>
      </c>
      <c r="Q136" s="27" t="str">
        <f t="shared" si="75"/>
        <v/>
      </c>
      <c r="R136" s="27" t="str">
        <f t="shared" si="76"/>
        <v/>
      </c>
      <c r="S136" s="27" t="str">
        <f t="shared" si="77"/>
        <v/>
      </c>
      <c r="T136" s="27" t="str">
        <f t="shared" si="78"/>
        <v/>
      </c>
      <c r="U136" s="28"/>
      <c r="V136" s="27" t="str">
        <f t="shared" si="79"/>
        <v/>
      </c>
      <c r="W136" s="27" t="str">
        <f t="shared" si="80"/>
        <v/>
      </c>
      <c r="X136" s="29" t="str">
        <f t="shared" si="81"/>
        <v/>
      </c>
      <c r="Y136" s="27" t="str">
        <f t="shared" si="82"/>
        <v/>
      </c>
      <c r="Z136" s="27" t="str">
        <f t="shared" si="83"/>
        <v/>
      </c>
      <c r="AA136" s="27" t="str">
        <f t="shared" si="84"/>
        <v/>
      </c>
      <c r="AB136" s="27" t="str">
        <f t="shared" si="85"/>
        <v/>
      </c>
      <c r="AC136" s="27" t="str">
        <f t="shared" si="86"/>
        <v/>
      </c>
      <c r="AD136" s="27" t="str">
        <f t="shared" si="87"/>
        <v/>
      </c>
      <c r="AE136" s="27" t="str">
        <f t="shared" si="88"/>
        <v/>
      </c>
      <c r="AF136" s="27" t="str">
        <f t="shared" si="89"/>
        <v/>
      </c>
      <c r="AG136" s="27" t="str">
        <f t="shared" si="90"/>
        <v/>
      </c>
    </row>
    <row r="137" spans="1:34" s="26" customFormat="1" ht="12.75" customHeight="1" x14ac:dyDescent="0.2">
      <c r="A137" s="36" t="s">
        <v>43</v>
      </c>
      <c r="B137" s="36" t="s">
        <v>877</v>
      </c>
      <c r="C137" s="36" t="s">
        <v>878</v>
      </c>
      <c r="D137" s="22" t="str">
        <f t="shared" si="71"/>
        <v>A-CAM II &gt; HC Legacy</v>
      </c>
      <c r="E137" s="23">
        <v>213474</v>
      </c>
      <c r="F137" s="23">
        <v>361942.01</v>
      </c>
      <c r="G137" s="24">
        <f t="shared" si="67"/>
        <v>148468.01</v>
      </c>
      <c r="H137" s="25">
        <f t="shared" si="68"/>
        <v>0.69548521131379004</v>
      </c>
      <c r="J137" s="27">
        <f t="shared" si="69"/>
        <v>361942.01</v>
      </c>
      <c r="K137" s="28"/>
      <c r="L137" s="27" t="str">
        <f t="shared" si="70"/>
        <v/>
      </c>
      <c r="M137" s="28"/>
      <c r="N137" s="27" t="str">
        <f t="shared" si="72"/>
        <v/>
      </c>
      <c r="O137" s="27" t="str">
        <f t="shared" si="73"/>
        <v/>
      </c>
      <c r="P137" s="29" t="str">
        <f t="shared" si="74"/>
        <v/>
      </c>
      <c r="Q137" s="27" t="str">
        <f t="shared" si="75"/>
        <v/>
      </c>
      <c r="R137" s="27" t="str">
        <f t="shared" si="76"/>
        <v/>
      </c>
      <c r="S137" s="27" t="str">
        <f t="shared" si="77"/>
        <v/>
      </c>
      <c r="T137" s="27" t="str">
        <f t="shared" si="78"/>
        <v/>
      </c>
      <c r="U137" s="28"/>
      <c r="V137" s="27" t="str">
        <f t="shared" si="79"/>
        <v/>
      </c>
      <c r="W137" s="27" t="str">
        <f t="shared" si="80"/>
        <v/>
      </c>
      <c r="X137" s="29" t="str">
        <f t="shared" si="81"/>
        <v/>
      </c>
      <c r="Y137" s="27" t="str">
        <f t="shared" si="82"/>
        <v/>
      </c>
      <c r="Z137" s="27" t="str">
        <f t="shared" si="83"/>
        <v/>
      </c>
      <c r="AA137" s="27" t="str">
        <f t="shared" si="84"/>
        <v/>
      </c>
      <c r="AB137" s="27" t="str">
        <f t="shared" si="85"/>
        <v/>
      </c>
      <c r="AC137" s="27" t="str">
        <f t="shared" si="86"/>
        <v/>
      </c>
      <c r="AD137" s="27" t="str">
        <f t="shared" si="87"/>
        <v/>
      </c>
      <c r="AE137" s="27" t="str">
        <f t="shared" si="88"/>
        <v/>
      </c>
      <c r="AF137" s="27" t="str">
        <f t="shared" si="89"/>
        <v/>
      </c>
      <c r="AG137" s="27" t="str">
        <f t="shared" si="90"/>
        <v/>
      </c>
    </row>
    <row r="138" spans="1:34" s="26" customFormat="1" ht="12.75" customHeight="1" x14ac:dyDescent="0.2">
      <c r="A138" s="36" t="s">
        <v>43</v>
      </c>
      <c r="B138" s="36" t="s">
        <v>899</v>
      </c>
      <c r="C138" s="36" t="s">
        <v>900</v>
      </c>
      <c r="D138" s="22" t="str">
        <f t="shared" si="71"/>
        <v>A-CAM II &gt; HC Legacy</v>
      </c>
      <c r="E138" s="23">
        <v>222132</v>
      </c>
      <c r="F138" s="23">
        <v>325390.63</v>
      </c>
      <c r="G138" s="24">
        <f t="shared" si="67"/>
        <v>103258.63</v>
      </c>
      <c r="H138" s="25">
        <f t="shared" si="68"/>
        <v>0.46485256514144746</v>
      </c>
      <c r="J138" s="27">
        <f t="shared" si="69"/>
        <v>325390.63</v>
      </c>
      <c r="K138" s="28"/>
      <c r="L138" s="27" t="str">
        <f t="shared" si="70"/>
        <v/>
      </c>
      <c r="M138" s="28"/>
      <c r="N138" s="27" t="str">
        <f t="shared" si="72"/>
        <v/>
      </c>
      <c r="O138" s="27" t="str">
        <f t="shared" si="73"/>
        <v/>
      </c>
      <c r="P138" s="29" t="str">
        <f t="shared" si="74"/>
        <v/>
      </c>
      <c r="Q138" s="27" t="str">
        <f t="shared" si="75"/>
        <v/>
      </c>
      <c r="R138" s="27" t="str">
        <f t="shared" si="76"/>
        <v/>
      </c>
      <c r="S138" s="27" t="str">
        <f t="shared" si="77"/>
        <v/>
      </c>
      <c r="T138" s="27" t="str">
        <f t="shared" si="78"/>
        <v/>
      </c>
      <c r="U138" s="28"/>
      <c r="V138" s="27" t="str">
        <f t="shared" si="79"/>
        <v/>
      </c>
      <c r="W138" s="27" t="str">
        <f t="shared" si="80"/>
        <v/>
      </c>
      <c r="X138" s="29" t="str">
        <f t="shared" si="81"/>
        <v/>
      </c>
      <c r="Y138" s="27" t="str">
        <f t="shared" si="82"/>
        <v/>
      </c>
      <c r="Z138" s="27" t="str">
        <f t="shared" si="83"/>
        <v/>
      </c>
      <c r="AA138" s="27" t="str">
        <f t="shared" si="84"/>
        <v/>
      </c>
      <c r="AB138" s="27" t="str">
        <f t="shared" si="85"/>
        <v/>
      </c>
      <c r="AC138" s="27" t="str">
        <f t="shared" si="86"/>
        <v/>
      </c>
      <c r="AD138" s="27" t="str">
        <f t="shared" si="87"/>
        <v/>
      </c>
      <c r="AE138" s="27" t="str">
        <f t="shared" si="88"/>
        <v/>
      </c>
      <c r="AF138" s="27" t="str">
        <f t="shared" si="89"/>
        <v/>
      </c>
      <c r="AG138" s="27" t="str">
        <f t="shared" si="90"/>
        <v/>
      </c>
      <c r="AH138" s="41"/>
    </row>
    <row r="139" spans="1:34" s="26" customFormat="1" ht="12.75" customHeight="1" x14ac:dyDescent="0.2">
      <c r="A139" s="36" t="s">
        <v>43</v>
      </c>
      <c r="B139" s="36" t="s">
        <v>911</v>
      </c>
      <c r="C139" s="36" t="s">
        <v>912</v>
      </c>
      <c r="D139" s="22" t="str">
        <f t="shared" si="71"/>
        <v>A-CAM II &gt; HC Legacy</v>
      </c>
      <c r="E139" s="23">
        <v>99948</v>
      </c>
      <c r="F139" s="23">
        <v>161644.89000000001</v>
      </c>
      <c r="G139" s="24">
        <f t="shared" si="67"/>
        <v>61696.890000000014</v>
      </c>
      <c r="H139" s="25">
        <f t="shared" si="68"/>
        <v>0.61728989074318663</v>
      </c>
      <c r="J139" s="27">
        <f t="shared" si="69"/>
        <v>161644.89000000001</v>
      </c>
      <c r="K139" s="28"/>
      <c r="L139" s="27" t="str">
        <f t="shared" si="70"/>
        <v/>
      </c>
      <c r="M139" s="28"/>
      <c r="N139" s="27" t="str">
        <f t="shared" si="72"/>
        <v/>
      </c>
      <c r="O139" s="27" t="str">
        <f t="shared" si="73"/>
        <v/>
      </c>
      <c r="P139" s="29" t="str">
        <f t="shared" si="74"/>
        <v/>
      </c>
      <c r="Q139" s="27" t="str">
        <f t="shared" si="75"/>
        <v/>
      </c>
      <c r="R139" s="27" t="str">
        <f t="shared" si="76"/>
        <v/>
      </c>
      <c r="S139" s="27" t="str">
        <f t="shared" si="77"/>
        <v/>
      </c>
      <c r="T139" s="27" t="str">
        <f t="shared" si="78"/>
        <v/>
      </c>
      <c r="U139" s="28"/>
      <c r="V139" s="27" t="str">
        <f t="shared" si="79"/>
        <v/>
      </c>
      <c r="W139" s="27" t="str">
        <f t="shared" si="80"/>
        <v/>
      </c>
      <c r="X139" s="29" t="str">
        <f t="shared" si="81"/>
        <v/>
      </c>
      <c r="Y139" s="27" t="str">
        <f t="shared" si="82"/>
        <v/>
      </c>
      <c r="Z139" s="27" t="str">
        <f t="shared" si="83"/>
        <v/>
      </c>
      <c r="AA139" s="27" t="str">
        <f t="shared" si="84"/>
        <v/>
      </c>
      <c r="AB139" s="27" t="str">
        <f t="shared" si="85"/>
        <v/>
      </c>
      <c r="AC139" s="27" t="str">
        <f t="shared" si="86"/>
        <v/>
      </c>
      <c r="AD139" s="27" t="str">
        <f t="shared" si="87"/>
        <v/>
      </c>
      <c r="AE139" s="27" t="str">
        <f t="shared" si="88"/>
        <v/>
      </c>
      <c r="AF139" s="27" t="str">
        <f t="shared" si="89"/>
        <v/>
      </c>
      <c r="AG139" s="27" t="str">
        <f t="shared" si="90"/>
        <v/>
      </c>
    </row>
    <row r="140" spans="1:34" s="26" customFormat="1" ht="12.75" customHeight="1" x14ac:dyDescent="0.2">
      <c r="A140" s="36" t="s">
        <v>43</v>
      </c>
      <c r="B140" s="36" t="s">
        <v>927</v>
      </c>
      <c r="C140" s="36" t="s">
        <v>928</v>
      </c>
      <c r="D140" s="22" t="str">
        <f t="shared" si="71"/>
        <v>Tier 3</v>
      </c>
      <c r="E140" s="23">
        <v>7868004</v>
      </c>
      <c r="F140" s="23">
        <v>1974586.05</v>
      </c>
      <c r="G140" s="24">
        <f t="shared" si="67"/>
        <v>-5893417.9500000002</v>
      </c>
      <c r="H140" s="25">
        <f t="shared" si="68"/>
        <v>0.74903596261516903</v>
      </c>
      <c r="J140" s="27" t="str">
        <f t="shared" si="69"/>
        <v/>
      </c>
      <c r="K140" s="28"/>
      <c r="L140" s="27" t="str">
        <f t="shared" si="70"/>
        <v/>
      </c>
      <c r="M140" s="28"/>
      <c r="N140" s="27" t="str">
        <f t="shared" si="72"/>
        <v/>
      </c>
      <c r="O140" s="27" t="str">
        <f t="shared" si="73"/>
        <v/>
      </c>
      <c r="P140" s="29" t="str">
        <f t="shared" si="74"/>
        <v/>
      </c>
      <c r="Q140" s="27" t="str">
        <f t="shared" si="75"/>
        <v/>
      </c>
      <c r="R140" s="27" t="str">
        <f t="shared" si="76"/>
        <v/>
      </c>
      <c r="S140" s="27" t="str">
        <f t="shared" si="77"/>
        <v/>
      </c>
      <c r="T140" s="27" t="str">
        <f t="shared" si="78"/>
        <v/>
      </c>
      <c r="U140" s="28"/>
      <c r="V140" s="27">
        <f t="shared" si="79"/>
        <v>589341.79500000004</v>
      </c>
      <c r="W140" s="27">
        <f t="shared" si="80"/>
        <v>393400.2</v>
      </c>
      <c r="X140" s="29" t="str">
        <f t="shared" si="81"/>
        <v>Yes</v>
      </c>
      <c r="Y140" s="27">
        <f t="shared" si="82"/>
        <v>7278662.2050000001</v>
      </c>
      <c r="Z140" s="27">
        <f t="shared" si="83"/>
        <v>6689320.4100000001</v>
      </c>
      <c r="AA140" s="27">
        <f t="shared" si="84"/>
        <v>6099978.6150000002</v>
      </c>
      <c r="AB140" s="27">
        <f t="shared" si="85"/>
        <v>5510636.8200000003</v>
      </c>
      <c r="AC140" s="27">
        <f t="shared" si="86"/>
        <v>4921295.0250000004</v>
      </c>
      <c r="AD140" s="27">
        <f t="shared" si="87"/>
        <v>4331953.2300000004</v>
      </c>
      <c r="AE140" s="27">
        <f t="shared" si="88"/>
        <v>3742611.4350000001</v>
      </c>
      <c r="AF140" s="27">
        <f t="shared" si="89"/>
        <v>3153269.64</v>
      </c>
      <c r="AG140" s="27">
        <f t="shared" si="90"/>
        <v>2563927.8450000002</v>
      </c>
    </row>
    <row r="141" spans="1:34" s="26" customFormat="1" ht="12.75" customHeight="1" x14ac:dyDescent="0.2">
      <c r="A141" s="36" t="s">
        <v>43</v>
      </c>
      <c r="B141" s="36" t="s">
        <v>951</v>
      </c>
      <c r="C141" s="36" t="s">
        <v>952</v>
      </c>
      <c r="D141" s="22" t="str">
        <f t="shared" si="71"/>
        <v>Tier 1</v>
      </c>
      <c r="E141" s="23">
        <v>577494</v>
      </c>
      <c r="F141" s="23">
        <v>535758.63</v>
      </c>
      <c r="G141" s="24">
        <f t="shared" si="67"/>
        <v>-41735.369999999995</v>
      </c>
      <c r="H141" s="25">
        <f t="shared" si="68"/>
        <v>7.2269789815998076E-2</v>
      </c>
      <c r="J141" s="27" t="str">
        <f t="shared" si="69"/>
        <v/>
      </c>
      <c r="K141" s="28"/>
      <c r="L141" s="27">
        <f t="shared" si="70"/>
        <v>556626.31499999994</v>
      </c>
      <c r="M141" s="28"/>
      <c r="N141" s="27" t="str">
        <f t="shared" si="72"/>
        <v/>
      </c>
      <c r="O141" s="27" t="str">
        <f t="shared" si="73"/>
        <v/>
      </c>
      <c r="P141" s="29" t="str">
        <f t="shared" si="74"/>
        <v/>
      </c>
      <c r="Q141" s="27" t="str">
        <f t="shared" si="75"/>
        <v/>
      </c>
      <c r="R141" s="27" t="str">
        <f t="shared" si="76"/>
        <v/>
      </c>
      <c r="S141" s="27" t="str">
        <f t="shared" si="77"/>
        <v/>
      </c>
      <c r="T141" s="27" t="str">
        <f t="shared" si="78"/>
        <v/>
      </c>
      <c r="U141" s="28"/>
      <c r="V141" s="27" t="str">
        <f t="shared" si="79"/>
        <v/>
      </c>
      <c r="W141" s="27" t="str">
        <f t="shared" si="80"/>
        <v/>
      </c>
      <c r="X141" s="29" t="str">
        <f t="shared" si="81"/>
        <v/>
      </c>
      <c r="Y141" s="27" t="str">
        <f t="shared" si="82"/>
        <v/>
      </c>
      <c r="Z141" s="27" t="str">
        <f t="shared" si="83"/>
        <v/>
      </c>
      <c r="AA141" s="27" t="str">
        <f t="shared" si="84"/>
        <v/>
      </c>
      <c r="AB141" s="27" t="str">
        <f t="shared" si="85"/>
        <v/>
      </c>
      <c r="AC141" s="27" t="str">
        <f t="shared" si="86"/>
        <v/>
      </c>
      <c r="AD141" s="27" t="str">
        <f t="shared" si="87"/>
        <v/>
      </c>
      <c r="AE141" s="27" t="str">
        <f t="shared" si="88"/>
        <v/>
      </c>
      <c r="AF141" s="27" t="str">
        <f t="shared" si="89"/>
        <v/>
      </c>
      <c r="AG141" s="27" t="str">
        <f t="shared" si="90"/>
        <v/>
      </c>
    </row>
    <row r="142" spans="1:34" s="26" customFormat="1" ht="12.75" customHeight="1" x14ac:dyDescent="0.2">
      <c r="A142" s="36" t="s">
        <v>43</v>
      </c>
      <c r="B142" s="36" t="s">
        <v>1034</v>
      </c>
      <c r="C142" s="36" t="s">
        <v>1035</v>
      </c>
      <c r="D142" s="22" t="str">
        <f t="shared" si="71"/>
        <v>A-CAM II &gt; HC Legacy</v>
      </c>
      <c r="E142" s="23">
        <v>207132</v>
      </c>
      <c r="F142" s="23">
        <v>333118.77</v>
      </c>
      <c r="G142" s="24">
        <f t="shared" si="67"/>
        <v>125986.77000000002</v>
      </c>
      <c r="H142" s="25">
        <f t="shared" si="68"/>
        <v>0.60824387347198894</v>
      </c>
      <c r="J142" s="27">
        <f t="shared" si="69"/>
        <v>333118.77</v>
      </c>
      <c r="K142" s="28"/>
      <c r="L142" s="27" t="str">
        <f t="shared" si="70"/>
        <v/>
      </c>
      <c r="M142" s="28"/>
      <c r="N142" s="27" t="str">
        <f t="shared" si="72"/>
        <v/>
      </c>
      <c r="O142" s="27" t="str">
        <f t="shared" si="73"/>
        <v/>
      </c>
      <c r="P142" s="29" t="str">
        <f t="shared" si="74"/>
        <v/>
      </c>
      <c r="Q142" s="27" t="str">
        <f t="shared" si="75"/>
        <v/>
      </c>
      <c r="R142" s="27" t="str">
        <f t="shared" si="76"/>
        <v/>
      </c>
      <c r="S142" s="27" t="str">
        <f t="shared" si="77"/>
        <v/>
      </c>
      <c r="T142" s="27" t="str">
        <f t="shared" si="78"/>
        <v/>
      </c>
      <c r="U142" s="28"/>
      <c r="V142" s="27" t="str">
        <f t="shared" si="79"/>
        <v/>
      </c>
      <c r="W142" s="27" t="str">
        <f t="shared" si="80"/>
        <v/>
      </c>
      <c r="X142" s="29" t="str">
        <f t="shared" si="81"/>
        <v/>
      </c>
      <c r="Y142" s="27" t="str">
        <f t="shared" si="82"/>
        <v/>
      </c>
      <c r="Z142" s="27" t="str">
        <f t="shared" si="83"/>
        <v/>
      </c>
      <c r="AA142" s="27" t="str">
        <f t="shared" si="84"/>
        <v/>
      </c>
      <c r="AB142" s="27" t="str">
        <f t="shared" si="85"/>
        <v/>
      </c>
      <c r="AC142" s="27" t="str">
        <f t="shared" si="86"/>
        <v/>
      </c>
      <c r="AD142" s="27" t="str">
        <f t="shared" si="87"/>
        <v/>
      </c>
      <c r="AE142" s="27" t="str">
        <f t="shared" si="88"/>
        <v/>
      </c>
      <c r="AF142" s="27" t="str">
        <f t="shared" si="89"/>
        <v/>
      </c>
      <c r="AG142" s="27" t="str">
        <f t="shared" si="90"/>
        <v/>
      </c>
    </row>
    <row r="143" spans="1:34" s="26" customFormat="1" ht="12.75" customHeight="1" x14ac:dyDescent="0.2">
      <c r="A143" s="36" t="s">
        <v>43</v>
      </c>
      <c r="B143" s="36" t="s">
        <v>1050</v>
      </c>
      <c r="C143" s="36" t="s">
        <v>1051</v>
      </c>
      <c r="D143" s="22" t="str">
        <f t="shared" si="71"/>
        <v>A-CAM II &gt; HC Legacy</v>
      </c>
      <c r="E143" s="23">
        <v>2160600</v>
      </c>
      <c r="F143" s="23">
        <v>3295177.15</v>
      </c>
      <c r="G143" s="24">
        <f t="shared" si="67"/>
        <v>1134577.1499999999</v>
      </c>
      <c r="H143" s="25">
        <f t="shared" si="68"/>
        <v>0.52512133203739697</v>
      </c>
      <c r="J143" s="27">
        <f t="shared" si="69"/>
        <v>3295177.15</v>
      </c>
      <c r="K143" s="28"/>
      <c r="L143" s="27" t="str">
        <f t="shared" si="70"/>
        <v/>
      </c>
      <c r="M143" s="28"/>
      <c r="N143" s="27" t="str">
        <f t="shared" si="72"/>
        <v/>
      </c>
      <c r="O143" s="27" t="str">
        <f t="shared" si="73"/>
        <v/>
      </c>
      <c r="P143" s="29" t="str">
        <f t="shared" si="74"/>
        <v/>
      </c>
      <c r="Q143" s="27" t="str">
        <f t="shared" si="75"/>
        <v/>
      </c>
      <c r="R143" s="27" t="str">
        <f t="shared" si="76"/>
        <v/>
      </c>
      <c r="S143" s="27" t="str">
        <f t="shared" si="77"/>
        <v/>
      </c>
      <c r="T143" s="27" t="str">
        <f t="shared" si="78"/>
        <v/>
      </c>
      <c r="U143" s="28"/>
      <c r="V143" s="27" t="str">
        <f t="shared" si="79"/>
        <v/>
      </c>
      <c r="W143" s="27" t="str">
        <f t="shared" si="80"/>
        <v/>
      </c>
      <c r="X143" s="29" t="str">
        <f t="shared" si="81"/>
        <v/>
      </c>
      <c r="Y143" s="27" t="str">
        <f t="shared" si="82"/>
        <v/>
      </c>
      <c r="Z143" s="27" t="str">
        <f t="shared" si="83"/>
        <v/>
      </c>
      <c r="AA143" s="27" t="str">
        <f t="shared" si="84"/>
        <v/>
      </c>
      <c r="AB143" s="27" t="str">
        <f t="shared" si="85"/>
        <v/>
      </c>
      <c r="AC143" s="27" t="str">
        <f t="shared" si="86"/>
        <v/>
      </c>
      <c r="AD143" s="27" t="str">
        <f t="shared" si="87"/>
        <v/>
      </c>
      <c r="AE143" s="27" t="str">
        <f t="shared" si="88"/>
        <v/>
      </c>
      <c r="AF143" s="27" t="str">
        <f t="shared" si="89"/>
        <v/>
      </c>
      <c r="AG143" s="27" t="str">
        <f t="shared" si="90"/>
        <v/>
      </c>
    </row>
    <row r="144" spans="1:34" s="26" customFormat="1" ht="12.75" customHeight="1" x14ac:dyDescent="0.2">
      <c r="A144" s="36" t="s">
        <v>43</v>
      </c>
      <c r="B144" s="36" t="s">
        <v>1068</v>
      </c>
      <c r="C144" s="36" t="s">
        <v>1069</v>
      </c>
      <c r="D144" s="22" t="str">
        <f t="shared" si="71"/>
        <v>Tier 2</v>
      </c>
      <c r="E144" s="23">
        <v>607158</v>
      </c>
      <c r="F144" s="23">
        <v>539920.15</v>
      </c>
      <c r="G144" s="24">
        <f t="shared" si="67"/>
        <v>-67237.849999999977</v>
      </c>
      <c r="H144" s="25">
        <f t="shared" si="68"/>
        <v>0.11074193208357623</v>
      </c>
      <c r="J144" s="27" t="str">
        <f t="shared" si="69"/>
        <v/>
      </c>
      <c r="K144" s="28"/>
      <c r="L144" s="27" t="str">
        <f t="shared" si="70"/>
        <v/>
      </c>
      <c r="M144" s="28"/>
      <c r="N144" s="27">
        <f t="shared" si="72"/>
        <v>13447.569999999996</v>
      </c>
      <c r="O144" s="27">
        <f t="shared" si="73"/>
        <v>30357.9</v>
      </c>
      <c r="P144" s="29" t="str">
        <f t="shared" si="74"/>
        <v>No</v>
      </c>
      <c r="Q144" s="27">
        <f t="shared" si="75"/>
        <v>576800.1</v>
      </c>
      <c r="R144" s="27">
        <f t="shared" si="76"/>
        <v>546442.20000000007</v>
      </c>
      <c r="S144" s="27">
        <f t="shared" si="77"/>
        <v>539920.15</v>
      </c>
      <c r="T144" s="27">
        <f t="shared" si="78"/>
        <v>539920.15</v>
      </c>
      <c r="U144" s="28"/>
      <c r="V144" s="27" t="str">
        <f t="shared" si="79"/>
        <v/>
      </c>
      <c r="W144" s="27" t="str">
        <f t="shared" si="80"/>
        <v/>
      </c>
      <c r="X144" s="29" t="str">
        <f t="shared" si="81"/>
        <v/>
      </c>
      <c r="Y144" s="27" t="str">
        <f t="shared" si="82"/>
        <v/>
      </c>
      <c r="Z144" s="27" t="str">
        <f t="shared" si="83"/>
        <v/>
      </c>
      <c r="AA144" s="27" t="str">
        <f t="shared" si="84"/>
        <v/>
      </c>
      <c r="AB144" s="27" t="str">
        <f t="shared" si="85"/>
        <v/>
      </c>
      <c r="AC144" s="27" t="str">
        <f t="shared" si="86"/>
        <v/>
      </c>
      <c r="AD144" s="27" t="str">
        <f t="shared" si="87"/>
        <v/>
      </c>
      <c r="AE144" s="27" t="str">
        <f t="shared" si="88"/>
        <v/>
      </c>
      <c r="AF144" s="27" t="str">
        <f t="shared" si="89"/>
        <v/>
      </c>
      <c r="AG144" s="27" t="str">
        <f t="shared" si="90"/>
        <v/>
      </c>
    </row>
    <row r="145" spans="1:33" s="26" customFormat="1" ht="12.75" customHeight="1" x14ac:dyDescent="0.2">
      <c r="A145" s="36" t="s">
        <v>43</v>
      </c>
      <c r="B145" s="36" t="s">
        <v>1074</v>
      </c>
      <c r="C145" s="36" t="s">
        <v>1075</v>
      </c>
      <c r="D145" s="22" t="str">
        <f t="shared" si="71"/>
        <v>A-CAM II &gt; HC Legacy</v>
      </c>
      <c r="E145" s="23">
        <v>2517174</v>
      </c>
      <c r="F145" s="23">
        <v>3832080.17</v>
      </c>
      <c r="G145" s="24">
        <f t="shared" si="67"/>
        <v>1314906.17</v>
      </c>
      <c r="H145" s="25">
        <f t="shared" si="68"/>
        <v>0.52237396779086387</v>
      </c>
      <c r="J145" s="27">
        <f t="shared" si="69"/>
        <v>3832080.17</v>
      </c>
      <c r="K145" s="28"/>
      <c r="L145" s="27" t="str">
        <f t="shared" si="70"/>
        <v/>
      </c>
      <c r="M145" s="28"/>
      <c r="N145" s="27" t="str">
        <f t="shared" si="72"/>
        <v/>
      </c>
      <c r="O145" s="27" t="str">
        <f t="shared" si="73"/>
        <v/>
      </c>
      <c r="P145" s="29" t="str">
        <f t="shared" si="74"/>
        <v/>
      </c>
      <c r="Q145" s="27" t="str">
        <f t="shared" si="75"/>
        <v/>
      </c>
      <c r="R145" s="27" t="str">
        <f t="shared" si="76"/>
        <v/>
      </c>
      <c r="S145" s="27" t="str">
        <f t="shared" si="77"/>
        <v/>
      </c>
      <c r="T145" s="27" t="str">
        <f t="shared" si="78"/>
        <v/>
      </c>
      <c r="U145" s="28"/>
      <c r="V145" s="27" t="str">
        <f t="shared" si="79"/>
        <v/>
      </c>
      <c r="W145" s="27" t="str">
        <f t="shared" si="80"/>
        <v/>
      </c>
      <c r="X145" s="29" t="str">
        <f t="shared" si="81"/>
        <v/>
      </c>
      <c r="Y145" s="27" t="str">
        <f t="shared" si="82"/>
        <v/>
      </c>
      <c r="Z145" s="27" t="str">
        <f t="shared" si="83"/>
        <v/>
      </c>
      <c r="AA145" s="27" t="str">
        <f t="shared" si="84"/>
        <v/>
      </c>
      <c r="AB145" s="27" t="str">
        <f t="shared" si="85"/>
        <v/>
      </c>
      <c r="AC145" s="27" t="str">
        <f t="shared" si="86"/>
        <v/>
      </c>
      <c r="AD145" s="27" t="str">
        <f t="shared" si="87"/>
        <v/>
      </c>
      <c r="AE145" s="27" t="str">
        <f t="shared" si="88"/>
        <v/>
      </c>
      <c r="AF145" s="27" t="str">
        <f t="shared" si="89"/>
        <v/>
      </c>
      <c r="AG145" s="27" t="str">
        <f t="shared" si="90"/>
        <v/>
      </c>
    </row>
    <row r="146" spans="1:33" s="26" customFormat="1" ht="12.75" customHeight="1" x14ac:dyDescent="0.2">
      <c r="A146" s="36" t="s">
        <v>43</v>
      </c>
      <c r="B146" s="36" t="s">
        <v>1084</v>
      </c>
      <c r="C146" s="36" t="s">
        <v>1085</v>
      </c>
      <c r="D146" s="22" t="str">
        <f t="shared" si="71"/>
        <v>Tier 1</v>
      </c>
      <c r="E146" s="23">
        <v>1002372</v>
      </c>
      <c r="F146" s="23">
        <v>973365.45</v>
      </c>
      <c r="G146" s="24">
        <f t="shared" si="67"/>
        <v>-29006.550000000047</v>
      </c>
      <c r="H146" s="25">
        <f t="shared" si="68"/>
        <v>2.8937909279189808E-2</v>
      </c>
      <c r="J146" s="27" t="str">
        <f t="shared" si="69"/>
        <v/>
      </c>
      <c r="K146" s="28"/>
      <c r="L146" s="27">
        <f t="shared" si="70"/>
        <v>987868.72499999998</v>
      </c>
      <c r="M146" s="28"/>
      <c r="N146" s="27" t="str">
        <f t="shared" si="72"/>
        <v/>
      </c>
      <c r="O146" s="27" t="str">
        <f t="shared" si="73"/>
        <v/>
      </c>
      <c r="P146" s="29" t="str">
        <f t="shared" si="74"/>
        <v/>
      </c>
      <c r="Q146" s="27" t="str">
        <f t="shared" si="75"/>
        <v/>
      </c>
      <c r="R146" s="27" t="str">
        <f t="shared" si="76"/>
        <v/>
      </c>
      <c r="S146" s="27" t="str">
        <f t="shared" si="77"/>
        <v/>
      </c>
      <c r="T146" s="27" t="str">
        <f t="shared" si="78"/>
        <v/>
      </c>
      <c r="U146" s="28"/>
      <c r="V146" s="27" t="str">
        <f t="shared" si="79"/>
        <v/>
      </c>
      <c r="W146" s="27" t="str">
        <f t="shared" si="80"/>
        <v/>
      </c>
      <c r="X146" s="29" t="str">
        <f t="shared" si="81"/>
        <v/>
      </c>
      <c r="Y146" s="27" t="str">
        <f t="shared" si="82"/>
        <v/>
      </c>
      <c r="Z146" s="27" t="str">
        <f t="shared" si="83"/>
        <v/>
      </c>
      <c r="AA146" s="27" t="str">
        <f t="shared" si="84"/>
        <v/>
      </c>
      <c r="AB146" s="27" t="str">
        <f t="shared" si="85"/>
        <v/>
      </c>
      <c r="AC146" s="27" t="str">
        <f t="shared" si="86"/>
        <v/>
      </c>
      <c r="AD146" s="27" t="str">
        <f t="shared" si="87"/>
        <v/>
      </c>
      <c r="AE146" s="27" t="str">
        <f t="shared" si="88"/>
        <v/>
      </c>
      <c r="AF146" s="27" t="str">
        <f t="shared" si="89"/>
        <v/>
      </c>
      <c r="AG146" s="27" t="str">
        <f t="shared" si="90"/>
        <v/>
      </c>
    </row>
    <row r="147" spans="1:33" s="38" customFormat="1" ht="12.75" customHeight="1" x14ac:dyDescent="0.2">
      <c r="A147" s="36" t="s">
        <v>43</v>
      </c>
      <c r="B147" s="36" t="s">
        <v>82</v>
      </c>
      <c r="C147" s="36" t="s">
        <v>124</v>
      </c>
      <c r="D147" s="22" t="str">
        <f t="shared" si="71"/>
        <v>A-CAM II &gt; HC Legacy</v>
      </c>
      <c r="E147" s="23">
        <v>1461870</v>
      </c>
      <c r="F147" s="23">
        <v>2588306.4900000002</v>
      </c>
      <c r="G147" s="24">
        <f t="shared" si="67"/>
        <v>1126436.4900000002</v>
      </c>
      <c r="H147" s="25">
        <f t="shared" si="68"/>
        <v>0.77054491165425121</v>
      </c>
      <c r="J147" s="39">
        <f t="shared" si="69"/>
        <v>2588306.4900000002</v>
      </c>
      <c r="K147" s="40"/>
      <c r="L147" s="27" t="str">
        <f t="shared" si="70"/>
        <v/>
      </c>
      <c r="M147" s="40"/>
      <c r="N147" s="27" t="str">
        <f t="shared" si="72"/>
        <v/>
      </c>
      <c r="O147" s="27" t="str">
        <f t="shared" si="73"/>
        <v/>
      </c>
      <c r="P147" s="29" t="str">
        <f t="shared" si="74"/>
        <v/>
      </c>
      <c r="Q147" s="27" t="str">
        <f t="shared" si="75"/>
        <v/>
      </c>
      <c r="R147" s="27" t="str">
        <f t="shared" si="76"/>
        <v/>
      </c>
      <c r="S147" s="27" t="str">
        <f t="shared" si="77"/>
        <v/>
      </c>
      <c r="T147" s="27" t="str">
        <f t="shared" si="78"/>
        <v/>
      </c>
      <c r="U147" s="40"/>
      <c r="V147" s="27" t="str">
        <f t="shared" si="79"/>
        <v/>
      </c>
      <c r="W147" s="27" t="str">
        <f t="shared" si="80"/>
        <v/>
      </c>
      <c r="X147" s="29" t="str">
        <f t="shared" si="81"/>
        <v/>
      </c>
      <c r="Y147" s="27" t="str">
        <f t="shared" si="82"/>
        <v/>
      </c>
      <c r="Z147" s="27" t="str">
        <f t="shared" si="83"/>
        <v/>
      </c>
      <c r="AA147" s="27" t="str">
        <f t="shared" si="84"/>
        <v/>
      </c>
      <c r="AB147" s="27" t="str">
        <f t="shared" si="85"/>
        <v/>
      </c>
      <c r="AC147" s="27" t="str">
        <f t="shared" si="86"/>
        <v/>
      </c>
      <c r="AD147" s="27" t="str">
        <f t="shared" si="87"/>
        <v/>
      </c>
      <c r="AE147" s="27" t="str">
        <f t="shared" si="88"/>
        <v/>
      </c>
      <c r="AF147" s="27" t="str">
        <f t="shared" si="89"/>
        <v/>
      </c>
      <c r="AG147" s="27" t="str">
        <f t="shared" si="90"/>
        <v/>
      </c>
    </row>
    <row r="148" spans="1:33" s="26" customFormat="1" ht="12.75" customHeight="1" x14ac:dyDescent="0.2">
      <c r="A148" s="36" t="s">
        <v>43</v>
      </c>
      <c r="B148" s="36" t="s">
        <v>1092</v>
      </c>
      <c r="C148" s="36" t="s">
        <v>1093</v>
      </c>
      <c r="D148" s="22" t="str">
        <f t="shared" si="71"/>
        <v>Tier 1</v>
      </c>
      <c r="E148" s="23">
        <v>366564</v>
      </c>
      <c r="F148" s="23">
        <v>347928.39</v>
      </c>
      <c r="G148" s="24">
        <f t="shared" si="67"/>
        <v>-18635.609999999986</v>
      </c>
      <c r="H148" s="25">
        <f t="shared" si="68"/>
        <v>5.0838625724293672E-2</v>
      </c>
      <c r="J148" s="27" t="str">
        <f t="shared" si="69"/>
        <v/>
      </c>
      <c r="K148" s="28"/>
      <c r="L148" s="27">
        <f t="shared" si="70"/>
        <v>357246.19500000001</v>
      </c>
      <c r="M148" s="28"/>
      <c r="N148" s="27" t="str">
        <f t="shared" si="72"/>
        <v/>
      </c>
      <c r="O148" s="27" t="str">
        <f t="shared" si="73"/>
        <v/>
      </c>
      <c r="P148" s="29" t="str">
        <f t="shared" si="74"/>
        <v/>
      </c>
      <c r="Q148" s="27" t="str">
        <f t="shared" si="75"/>
        <v/>
      </c>
      <c r="R148" s="27" t="str">
        <f t="shared" si="76"/>
        <v/>
      </c>
      <c r="S148" s="27" t="str">
        <f t="shared" si="77"/>
        <v/>
      </c>
      <c r="T148" s="27" t="str">
        <f t="shared" si="78"/>
        <v/>
      </c>
      <c r="U148" s="28"/>
      <c r="V148" s="27" t="str">
        <f t="shared" si="79"/>
        <v/>
      </c>
      <c r="W148" s="27" t="str">
        <f t="shared" si="80"/>
        <v/>
      </c>
      <c r="X148" s="29" t="str">
        <f t="shared" si="81"/>
        <v/>
      </c>
      <c r="Y148" s="27" t="str">
        <f t="shared" si="82"/>
        <v/>
      </c>
      <c r="Z148" s="27" t="str">
        <f t="shared" si="83"/>
        <v/>
      </c>
      <c r="AA148" s="27" t="str">
        <f t="shared" si="84"/>
        <v/>
      </c>
      <c r="AB148" s="27" t="str">
        <f t="shared" si="85"/>
        <v/>
      </c>
      <c r="AC148" s="27" t="str">
        <f t="shared" si="86"/>
        <v/>
      </c>
      <c r="AD148" s="27" t="str">
        <f t="shared" si="87"/>
        <v/>
      </c>
      <c r="AE148" s="27" t="str">
        <f t="shared" si="88"/>
        <v/>
      </c>
      <c r="AF148" s="27" t="str">
        <f t="shared" si="89"/>
        <v/>
      </c>
      <c r="AG148" s="27" t="str">
        <f t="shared" si="90"/>
        <v/>
      </c>
    </row>
    <row r="149" spans="1:33" s="26" customFormat="1" ht="12.75" customHeight="1" x14ac:dyDescent="0.2">
      <c r="A149" s="36" t="s">
        <v>48</v>
      </c>
      <c r="B149" s="36" t="s">
        <v>137</v>
      </c>
      <c r="C149" s="36" t="s">
        <v>138</v>
      </c>
      <c r="D149" s="22" t="str">
        <f t="shared" si="71"/>
        <v>Tier 1</v>
      </c>
      <c r="E149" s="23">
        <v>4959708</v>
      </c>
      <c r="F149" s="23">
        <v>4765416.0599999996</v>
      </c>
      <c r="G149" s="24">
        <f t="shared" si="67"/>
        <v>-194291.94000000041</v>
      </c>
      <c r="H149" s="25">
        <f t="shared" si="68"/>
        <v>3.9174068312086197E-2</v>
      </c>
      <c r="J149" s="27" t="str">
        <f t="shared" si="69"/>
        <v/>
      </c>
      <c r="K149" s="28"/>
      <c r="L149" s="27">
        <f t="shared" si="70"/>
        <v>4862562.0299999993</v>
      </c>
      <c r="M149" s="28"/>
      <c r="N149" s="27" t="str">
        <f t="shared" si="72"/>
        <v/>
      </c>
      <c r="O149" s="27" t="str">
        <f t="shared" si="73"/>
        <v/>
      </c>
      <c r="P149" s="29" t="str">
        <f t="shared" si="74"/>
        <v/>
      </c>
      <c r="Q149" s="27" t="str">
        <f t="shared" si="75"/>
        <v/>
      </c>
      <c r="R149" s="27" t="str">
        <f t="shared" si="76"/>
        <v/>
      </c>
      <c r="S149" s="27" t="str">
        <f t="shared" si="77"/>
        <v/>
      </c>
      <c r="T149" s="27" t="str">
        <f t="shared" si="78"/>
        <v/>
      </c>
      <c r="U149" s="28"/>
      <c r="V149" s="27" t="str">
        <f t="shared" si="79"/>
        <v/>
      </c>
      <c r="W149" s="27" t="str">
        <f t="shared" si="80"/>
        <v/>
      </c>
      <c r="X149" s="29" t="str">
        <f t="shared" si="81"/>
        <v/>
      </c>
      <c r="Y149" s="27" t="str">
        <f t="shared" si="82"/>
        <v/>
      </c>
      <c r="Z149" s="27" t="str">
        <f t="shared" si="83"/>
        <v/>
      </c>
      <c r="AA149" s="27" t="str">
        <f t="shared" si="84"/>
        <v/>
      </c>
      <c r="AB149" s="27" t="str">
        <f t="shared" si="85"/>
        <v/>
      </c>
      <c r="AC149" s="27" t="str">
        <f t="shared" si="86"/>
        <v/>
      </c>
      <c r="AD149" s="27" t="str">
        <f t="shared" si="87"/>
        <v/>
      </c>
      <c r="AE149" s="27" t="str">
        <f t="shared" si="88"/>
        <v/>
      </c>
      <c r="AF149" s="27" t="str">
        <f t="shared" si="89"/>
        <v/>
      </c>
      <c r="AG149" s="27" t="str">
        <f t="shared" si="90"/>
        <v/>
      </c>
    </row>
    <row r="150" spans="1:33" s="26" customFormat="1" ht="12.75" customHeight="1" x14ac:dyDescent="0.2">
      <c r="A150" s="36" t="s">
        <v>48</v>
      </c>
      <c r="B150" s="36" t="s">
        <v>322</v>
      </c>
      <c r="C150" s="36" t="s">
        <v>323</v>
      </c>
      <c r="D150" s="22" t="str">
        <f t="shared" si="71"/>
        <v>A-CAM II &gt; HC Legacy</v>
      </c>
      <c r="E150" s="23">
        <v>1938579</v>
      </c>
      <c r="F150" s="23">
        <v>2141170.2400000002</v>
      </c>
      <c r="G150" s="24">
        <f t="shared" si="67"/>
        <v>202591.24000000022</v>
      </c>
      <c r="H150" s="25">
        <f t="shared" si="68"/>
        <v>0.10450502146159647</v>
      </c>
      <c r="J150" s="27">
        <f t="shared" si="69"/>
        <v>2141170.2400000002</v>
      </c>
      <c r="K150" s="28"/>
      <c r="L150" s="27" t="str">
        <f t="shared" si="70"/>
        <v/>
      </c>
      <c r="M150" s="28"/>
      <c r="N150" s="27" t="str">
        <f t="shared" si="72"/>
        <v/>
      </c>
      <c r="O150" s="27" t="str">
        <f t="shared" si="73"/>
        <v/>
      </c>
      <c r="P150" s="29" t="str">
        <f t="shared" si="74"/>
        <v/>
      </c>
      <c r="Q150" s="27" t="str">
        <f t="shared" si="75"/>
        <v/>
      </c>
      <c r="R150" s="27" t="str">
        <f t="shared" si="76"/>
        <v/>
      </c>
      <c r="S150" s="27" t="str">
        <f t="shared" si="77"/>
        <v/>
      </c>
      <c r="T150" s="27" t="str">
        <f t="shared" si="78"/>
        <v/>
      </c>
      <c r="U150" s="28"/>
      <c r="V150" s="27" t="str">
        <f t="shared" si="79"/>
        <v/>
      </c>
      <c r="W150" s="27" t="str">
        <f t="shared" si="80"/>
        <v/>
      </c>
      <c r="X150" s="29" t="str">
        <f t="shared" si="81"/>
        <v/>
      </c>
      <c r="Y150" s="27" t="str">
        <f t="shared" si="82"/>
        <v/>
      </c>
      <c r="Z150" s="27" t="str">
        <f t="shared" si="83"/>
        <v/>
      </c>
      <c r="AA150" s="27" t="str">
        <f t="shared" si="84"/>
        <v/>
      </c>
      <c r="AB150" s="27" t="str">
        <f t="shared" si="85"/>
        <v/>
      </c>
      <c r="AC150" s="27" t="str">
        <f t="shared" si="86"/>
        <v/>
      </c>
      <c r="AD150" s="27" t="str">
        <f t="shared" si="87"/>
        <v/>
      </c>
      <c r="AE150" s="27" t="str">
        <f t="shared" si="88"/>
        <v/>
      </c>
      <c r="AF150" s="27" t="str">
        <f t="shared" si="89"/>
        <v/>
      </c>
      <c r="AG150" s="27" t="str">
        <f t="shared" si="90"/>
        <v/>
      </c>
    </row>
    <row r="151" spans="1:33" s="26" customFormat="1" ht="12.75" customHeight="1" x14ac:dyDescent="0.2">
      <c r="A151" s="36" t="s">
        <v>48</v>
      </c>
      <c r="B151" s="36" t="s">
        <v>409</v>
      </c>
      <c r="C151" s="36" t="s">
        <v>410</v>
      </c>
      <c r="D151" s="22" t="str">
        <f t="shared" si="71"/>
        <v>Tier 3</v>
      </c>
      <c r="E151" s="23">
        <v>3015666</v>
      </c>
      <c r="F151" s="23">
        <v>625324.65</v>
      </c>
      <c r="G151" s="24">
        <f t="shared" si="67"/>
        <v>-2390341.35</v>
      </c>
      <c r="H151" s="25">
        <f t="shared" si="68"/>
        <v>0.79264127725019951</v>
      </c>
      <c r="J151" s="27" t="str">
        <f t="shared" si="69"/>
        <v/>
      </c>
      <c r="K151" s="28"/>
      <c r="L151" s="27" t="str">
        <f t="shared" si="70"/>
        <v/>
      </c>
      <c r="M151" s="28"/>
      <c r="N151" s="27" t="str">
        <f t="shared" si="72"/>
        <v/>
      </c>
      <c r="O151" s="27" t="str">
        <f t="shared" si="73"/>
        <v/>
      </c>
      <c r="P151" s="29" t="str">
        <f t="shared" si="74"/>
        <v/>
      </c>
      <c r="Q151" s="27" t="str">
        <f t="shared" si="75"/>
        <v/>
      </c>
      <c r="R151" s="27" t="str">
        <f t="shared" si="76"/>
        <v/>
      </c>
      <c r="S151" s="27" t="str">
        <f t="shared" si="77"/>
        <v/>
      </c>
      <c r="T151" s="27" t="str">
        <f t="shared" si="78"/>
        <v/>
      </c>
      <c r="U151" s="28"/>
      <c r="V151" s="27">
        <f t="shared" si="79"/>
        <v>239034.13500000001</v>
      </c>
      <c r="W151" s="27">
        <f t="shared" si="80"/>
        <v>150783.30000000002</v>
      </c>
      <c r="X151" s="29" t="str">
        <f t="shared" si="81"/>
        <v>Yes</v>
      </c>
      <c r="Y151" s="27">
        <f t="shared" si="82"/>
        <v>2776631.8650000002</v>
      </c>
      <c r="Z151" s="27">
        <f t="shared" si="83"/>
        <v>2537597.73</v>
      </c>
      <c r="AA151" s="27">
        <f t="shared" si="84"/>
        <v>2298563.5950000002</v>
      </c>
      <c r="AB151" s="27">
        <f t="shared" si="85"/>
        <v>2059529.46</v>
      </c>
      <c r="AC151" s="27">
        <f t="shared" si="86"/>
        <v>1820495.3250000002</v>
      </c>
      <c r="AD151" s="27">
        <f t="shared" si="87"/>
        <v>1581461.19</v>
      </c>
      <c r="AE151" s="27">
        <f t="shared" si="88"/>
        <v>1342427.0550000002</v>
      </c>
      <c r="AF151" s="27">
        <f t="shared" si="89"/>
        <v>1103392.92</v>
      </c>
      <c r="AG151" s="27">
        <f t="shared" si="90"/>
        <v>864358.78500000003</v>
      </c>
    </row>
    <row r="152" spans="1:33" s="26" customFormat="1" ht="12.75" customHeight="1" x14ac:dyDescent="0.2">
      <c r="A152" s="36" t="s">
        <v>48</v>
      </c>
      <c r="B152" s="36" t="s">
        <v>417</v>
      </c>
      <c r="C152" s="36" t="s">
        <v>418</v>
      </c>
      <c r="D152" s="22" t="str">
        <f t="shared" si="71"/>
        <v>Tier 3</v>
      </c>
      <c r="E152" s="23">
        <v>1850640</v>
      </c>
      <c r="F152" s="23">
        <v>319408.11</v>
      </c>
      <c r="G152" s="24">
        <f t="shared" si="67"/>
        <v>-1531231.8900000001</v>
      </c>
      <c r="H152" s="25">
        <f t="shared" si="68"/>
        <v>0.82740667552846592</v>
      </c>
      <c r="J152" s="27" t="str">
        <f t="shared" si="69"/>
        <v/>
      </c>
      <c r="K152" s="28"/>
      <c r="L152" s="27" t="str">
        <f t="shared" si="70"/>
        <v/>
      </c>
      <c r="M152" s="28"/>
      <c r="N152" s="27" t="str">
        <f t="shared" si="72"/>
        <v/>
      </c>
      <c r="O152" s="27" t="str">
        <f t="shared" si="73"/>
        <v/>
      </c>
      <c r="P152" s="29" t="str">
        <f t="shared" si="74"/>
        <v/>
      </c>
      <c r="Q152" s="27" t="str">
        <f t="shared" si="75"/>
        <v/>
      </c>
      <c r="R152" s="27" t="str">
        <f t="shared" si="76"/>
        <v/>
      </c>
      <c r="S152" s="27" t="str">
        <f t="shared" si="77"/>
        <v/>
      </c>
      <c r="T152" s="27" t="str">
        <f t="shared" si="78"/>
        <v/>
      </c>
      <c r="U152" s="28"/>
      <c r="V152" s="27">
        <f t="shared" si="79"/>
        <v>153123.18900000001</v>
      </c>
      <c r="W152" s="27">
        <f t="shared" si="80"/>
        <v>92532</v>
      </c>
      <c r="X152" s="29" t="str">
        <f t="shared" si="81"/>
        <v>Yes</v>
      </c>
      <c r="Y152" s="27">
        <f t="shared" si="82"/>
        <v>1697516.8110000002</v>
      </c>
      <c r="Z152" s="27">
        <f t="shared" si="83"/>
        <v>1544393.622</v>
      </c>
      <c r="AA152" s="27">
        <f t="shared" si="84"/>
        <v>1391270.4330000002</v>
      </c>
      <c r="AB152" s="27">
        <f t="shared" si="85"/>
        <v>1238147.2439999999</v>
      </c>
      <c r="AC152" s="27">
        <f t="shared" si="86"/>
        <v>1085024.0550000002</v>
      </c>
      <c r="AD152" s="27">
        <f t="shared" si="87"/>
        <v>931900.86600000004</v>
      </c>
      <c r="AE152" s="27">
        <f t="shared" si="88"/>
        <v>778777.67700000003</v>
      </c>
      <c r="AF152" s="27">
        <f t="shared" si="89"/>
        <v>625654.48800000001</v>
      </c>
      <c r="AG152" s="27">
        <f t="shared" si="90"/>
        <v>472531.299</v>
      </c>
    </row>
    <row r="153" spans="1:33" s="26" customFormat="1" ht="12.75" customHeight="1" x14ac:dyDescent="0.2">
      <c r="A153" s="36" t="s">
        <v>48</v>
      </c>
      <c r="B153" s="36" t="s">
        <v>529</v>
      </c>
      <c r="C153" s="36" t="s">
        <v>530</v>
      </c>
      <c r="D153" s="22" t="str">
        <f t="shared" si="71"/>
        <v>A-CAM II &gt; HC Legacy</v>
      </c>
      <c r="E153" s="23">
        <v>2700900</v>
      </c>
      <c r="F153" s="23">
        <v>4997297.72</v>
      </c>
      <c r="G153" s="24">
        <f t="shared" si="67"/>
        <v>2296397.7199999997</v>
      </c>
      <c r="H153" s="25">
        <f t="shared" si="68"/>
        <v>0.85023426265318958</v>
      </c>
      <c r="J153" s="27">
        <f t="shared" si="69"/>
        <v>4997297.72</v>
      </c>
      <c r="K153" s="28"/>
      <c r="L153" s="27" t="str">
        <f t="shared" si="70"/>
        <v/>
      </c>
      <c r="M153" s="28"/>
      <c r="N153" s="27" t="str">
        <f t="shared" si="72"/>
        <v/>
      </c>
      <c r="O153" s="27" t="str">
        <f t="shared" si="73"/>
        <v/>
      </c>
      <c r="P153" s="29" t="str">
        <f t="shared" si="74"/>
        <v/>
      </c>
      <c r="Q153" s="27" t="str">
        <f t="shared" si="75"/>
        <v/>
      </c>
      <c r="R153" s="27" t="str">
        <f t="shared" si="76"/>
        <v/>
      </c>
      <c r="S153" s="27" t="str">
        <f t="shared" si="77"/>
        <v/>
      </c>
      <c r="T153" s="27" t="str">
        <f t="shared" si="78"/>
        <v/>
      </c>
      <c r="U153" s="28"/>
      <c r="V153" s="27" t="str">
        <f t="shared" si="79"/>
        <v/>
      </c>
      <c r="W153" s="27" t="str">
        <f t="shared" si="80"/>
        <v/>
      </c>
      <c r="X153" s="29" t="str">
        <f t="shared" si="81"/>
        <v/>
      </c>
      <c r="Y153" s="27" t="str">
        <f t="shared" si="82"/>
        <v/>
      </c>
      <c r="Z153" s="27" t="str">
        <f t="shared" si="83"/>
        <v/>
      </c>
      <c r="AA153" s="27" t="str">
        <f t="shared" si="84"/>
        <v/>
      </c>
      <c r="AB153" s="27" t="str">
        <f t="shared" si="85"/>
        <v/>
      </c>
      <c r="AC153" s="27" t="str">
        <f t="shared" si="86"/>
        <v/>
      </c>
      <c r="AD153" s="27" t="str">
        <f t="shared" si="87"/>
        <v/>
      </c>
      <c r="AE153" s="27" t="str">
        <f t="shared" si="88"/>
        <v/>
      </c>
      <c r="AF153" s="27" t="str">
        <f t="shared" si="89"/>
        <v/>
      </c>
      <c r="AG153" s="27" t="str">
        <f t="shared" si="90"/>
        <v/>
      </c>
    </row>
    <row r="154" spans="1:33" s="26" customFormat="1" ht="12.75" customHeight="1" x14ac:dyDescent="0.2">
      <c r="A154" s="36" t="s">
        <v>48</v>
      </c>
      <c r="B154" s="36" t="s">
        <v>635</v>
      </c>
      <c r="C154" s="36" t="s">
        <v>636</v>
      </c>
      <c r="D154" s="22" t="str">
        <f t="shared" si="71"/>
        <v>A-CAM II &gt; HC Legacy</v>
      </c>
      <c r="E154" s="23">
        <v>1383792</v>
      </c>
      <c r="F154" s="23">
        <v>1672553.49</v>
      </c>
      <c r="G154" s="24">
        <f t="shared" si="67"/>
        <v>288761.49</v>
      </c>
      <c r="H154" s="25">
        <f t="shared" si="68"/>
        <v>0.208674056505602</v>
      </c>
      <c r="J154" s="27">
        <f t="shared" si="69"/>
        <v>1672553.49</v>
      </c>
      <c r="K154" s="28"/>
      <c r="L154" s="27" t="str">
        <f t="shared" si="70"/>
        <v/>
      </c>
      <c r="M154" s="28"/>
      <c r="N154" s="27" t="str">
        <f t="shared" si="72"/>
        <v/>
      </c>
      <c r="O154" s="27" t="str">
        <f t="shared" si="73"/>
        <v/>
      </c>
      <c r="P154" s="29" t="str">
        <f t="shared" si="74"/>
        <v/>
      </c>
      <c r="Q154" s="27" t="str">
        <f t="shared" si="75"/>
        <v/>
      </c>
      <c r="R154" s="27" t="str">
        <f t="shared" si="76"/>
        <v/>
      </c>
      <c r="S154" s="27" t="str">
        <f t="shared" si="77"/>
        <v/>
      </c>
      <c r="T154" s="27" t="str">
        <f t="shared" si="78"/>
        <v/>
      </c>
      <c r="U154" s="28"/>
      <c r="V154" s="27" t="str">
        <f t="shared" si="79"/>
        <v/>
      </c>
      <c r="W154" s="27" t="str">
        <f t="shared" si="80"/>
        <v/>
      </c>
      <c r="X154" s="29" t="str">
        <f t="shared" si="81"/>
        <v/>
      </c>
      <c r="Y154" s="27" t="str">
        <f t="shared" si="82"/>
        <v/>
      </c>
      <c r="Z154" s="27" t="str">
        <f t="shared" si="83"/>
        <v/>
      </c>
      <c r="AA154" s="27" t="str">
        <f t="shared" si="84"/>
        <v/>
      </c>
      <c r="AB154" s="27" t="str">
        <f t="shared" si="85"/>
        <v/>
      </c>
      <c r="AC154" s="27" t="str">
        <f t="shared" si="86"/>
        <v/>
      </c>
      <c r="AD154" s="27" t="str">
        <f t="shared" si="87"/>
        <v/>
      </c>
      <c r="AE154" s="27" t="str">
        <f t="shared" si="88"/>
        <v/>
      </c>
      <c r="AF154" s="27" t="str">
        <f t="shared" si="89"/>
        <v/>
      </c>
      <c r="AG154" s="27" t="str">
        <f t="shared" si="90"/>
        <v/>
      </c>
    </row>
    <row r="155" spans="1:33" s="26" customFormat="1" ht="12.75" customHeight="1" x14ac:dyDescent="0.2">
      <c r="A155" s="36" t="s">
        <v>48</v>
      </c>
      <c r="B155" s="36" t="s">
        <v>74</v>
      </c>
      <c r="C155" s="36" t="s">
        <v>75</v>
      </c>
      <c r="D155" s="22" t="str">
        <f t="shared" si="71"/>
        <v>Tier 1</v>
      </c>
      <c r="E155" s="23">
        <v>1430340</v>
      </c>
      <c r="F155" s="23">
        <v>1385994.78</v>
      </c>
      <c r="G155" s="24">
        <f t="shared" si="67"/>
        <v>-44345.219999999972</v>
      </c>
      <c r="H155" s="25">
        <f t="shared" si="68"/>
        <v>3.1003271949326713E-2</v>
      </c>
      <c r="J155" s="27" t="str">
        <f t="shared" si="69"/>
        <v/>
      </c>
      <c r="K155" s="28"/>
      <c r="L155" s="27">
        <f t="shared" si="70"/>
        <v>1408167.3900000001</v>
      </c>
      <c r="M155" s="28"/>
      <c r="N155" s="27" t="str">
        <f t="shared" si="72"/>
        <v/>
      </c>
      <c r="O155" s="27" t="str">
        <f t="shared" si="73"/>
        <v/>
      </c>
      <c r="P155" s="29" t="str">
        <f t="shared" si="74"/>
        <v/>
      </c>
      <c r="Q155" s="27" t="str">
        <f t="shared" si="75"/>
        <v/>
      </c>
      <c r="R155" s="27" t="str">
        <f t="shared" si="76"/>
        <v/>
      </c>
      <c r="S155" s="27" t="str">
        <f t="shared" si="77"/>
        <v/>
      </c>
      <c r="T155" s="27" t="str">
        <f t="shared" si="78"/>
        <v/>
      </c>
      <c r="U155" s="28"/>
      <c r="V155" s="27" t="str">
        <f t="shared" si="79"/>
        <v/>
      </c>
      <c r="W155" s="27" t="str">
        <f t="shared" si="80"/>
        <v/>
      </c>
      <c r="X155" s="29" t="str">
        <f t="shared" si="81"/>
        <v/>
      </c>
      <c r="Y155" s="27" t="str">
        <f t="shared" si="82"/>
        <v/>
      </c>
      <c r="Z155" s="27" t="str">
        <f t="shared" si="83"/>
        <v/>
      </c>
      <c r="AA155" s="27" t="str">
        <f t="shared" si="84"/>
        <v/>
      </c>
      <c r="AB155" s="27" t="str">
        <f t="shared" si="85"/>
        <v/>
      </c>
      <c r="AC155" s="27" t="str">
        <f t="shared" si="86"/>
        <v/>
      </c>
      <c r="AD155" s="27" t="str">
        <f t="shared" si="87"/>
        <v/>
      </c>
      <c r="AE155" s="27" t="str">
        <f t="shared" si="88"/>
        <v/>
      </c>
      <c r="AF155" s="27" t="str">
        <f t="shared" si="89"/>
        <v/>
      </c>
      <c r="AG155" s="27" t="str">
        <f t="shared" si="90"/>
        <v/>
      </c>
    </row>
    <row r="156" spans="1:33" s="26" customFormat="1" ht="12.75" customHeight="1" x14ac:dyDescent="0.2">
      <c r="A156" s="36" t="s">
        <v>53</v>
      </c>
      <c r="B156" s="36" t="s">
        <v>139</v>
      </c>
      <c r="C156" s="36" t="s">
        <v>140</v>
      </c>
      <c r="D156" s="22" t="str">
        <f t="shared" si="71"/>
        <v>A-CAM II &gt; HC Legacy</v>
      </c>
      <c r="E156" s="23">
        <v>797616</v>
      </c>
      <c r="F156" s="23">
        <v>1237420.48</v>
      </c>
      <c r="G156" s="24">
        <f t="shared" si="67"/>
        <v>439804.48</v>
      </c>
      <c r="H156" s="25">
        <f t="shared" si="68"/>
        <v>0.5513987683296222</v>
      </c>
      <c r="J156" s="27">
        <f t="shared" si="69"/>
        <v>1237420.48</v>
      </c>
      <c r="K156" s="28"/>
      <c r="L156" s="27" t="str">
        <f t="shared" si="70"/>
        <v/>
      </c>
      <c r="M156" s="28"/>
      <c r="N156" s="27" t="str">
        <f t="shared" si="72"/>
        <v/>
      </c>
      <c r="O156" s="27" t="str">
        <f t="shared" si="73"/>
        <v/>
      </c>
      <c r="P156" s="29" t="str">
        <f t="shared" si="74"/>
        <v/>
      </c>
      <c r="Q156" s="27" t="str">
        <f t="shared" si="75"/>
        <v/>
      </c>
      <c r="R156" s="27" t="str">
        <f t="shared" si="76"/>
        <v/>
      </c>
      <c r="S156" s="27" t="str">
        <f t="shared" si="77"/>
        <v/>
      </c>
      <c r="T156" s="27" t="str">
        <f t="shared" si="78"/>
        <v/>
      </c>
      <c r="U156" s="28"/>
      <c r="V156" s="27" t="str">
        <f t="shared" si="79"/>
        <v/>
      </c>
      <c r="W156" s="27" t="str">
        <f t="shared" si="80"/>
        <v/>
      </c>
      <c r="X156" s="29" t="str">
        <f t="shared" si="81"/>
        <v/>
      </c>
      <c r="Y156" s="27" t="str">
        <f t="shared" si="82"/>
        <v/>
      </c>
      <c r="Z156" s="27" t="str">
        <f t="shared" si="83"/>
        <v/>
      </c>
      <c r="AA156" s="27" t="str">
        <f t="shared" si="84"/>
        <v/>
      </c>
      <c r="AB156" s="27" t="str">
        <f t="shared" si="85"/>
        <v/>
      </c>
      <c r="AC156" s="27" t="str">
        <f t="shared" si="86"/>
        <v/>
      </c>
      <c r="AD156" s="27" t="str">
        <f t="shared" si="87"/>
        <v/>
      </c>
      <c r="AE156" s="27" t="str">
        <f t="shared" si="88"/>
        <v/>
      </c>
      <c r="AF156" s="27" t="str">
        <f t="shared" si="89"/>
        <v/>
      </c>
      <c r="AG156" s="27" t="str">
        <f t="shared" si="90"/>
        <v/>
      </c>
    </row>
    <row r="157" spans="1:33" s="26" customFormat="1" ht="12.75" customHeight="1" x14ac:dyDescent="0.2">
      <c r="A157" s="36" t="s">
        <v>53</v>
      </c>
      <c r="B157" s="36" t="s">
        <v>70</v>
      </c>
      <c r="C157" s="36" t="s">
        <v>71</v>
      </c>
      <c r="D157" s="22" t="str">
        <f t="shared" si="71"/>
        <v>A-CAM II &gt; HC Legacy</v>
      </c>
      <c r="E157" s="23">
        <v>372870</v>
      </c>
      <c r="F157" s="23">
        <v>490757.18</v>
      </c>
      <c r="G157" s="24">
        <f t="shared" si="67"/>
        <v>117887.18</v>
      </c>
      <c r="H157" s="25">
        <f t="shared" si="68"/>
        <v>0.31616161128543457</v>
      </c>
      <c r="J157" s="27">
        <f t="shared" si="69"/>
        <v>490757.18</v>
      </c>
      <c r="K157" s="28"/>
      <c r="L157" s="27" t="str">
        <f t="shared" si="70"/>
        <v/>
      </c>
      <c r="M157" s="28"/>
      <c r="N157" s="27" t="str">
        <f t="shared" si="72"/>
        <v/>
      </c>
      <c r="O157" s="27" t="str">
        <f t="shared" si="73"/>
        <v/>
      </c>
      <c r="P157" s="29" t="str">
        <f t="shared" si="74"/>
        <v/>
      </c>
      <c r="Q157" s="27" t="str">
        <f t="shared" si="75"/>
        <v/>
      </c>
      <c r="R157" s="27" t="str">
        <f t="shared" si="76"/>
        <v/>
      </c>
      <c r="S157" s="27" t="str">
        <f t="shared" si="77"/>
        <v/>
      </c>
      <c r="T157" s="27" t="str">
        <f t="shared" si="78"/>
        <v/>
      </c>
      <c r="U157" s="28"/>
      <c r="V157" s="27" t="str">
        <f t="shared" si="79"/>
        <v/>
      </c>
      <c r="W157" s="27" t="str">
        <f t="shared" si="80"/>
        <v/>
      </c>
      <c r="X157" s="29" t="str">
        <f t="shared" si="81"/>
        <v/>
      </c>
      <c r="Y157" s="27" t="str">
        <f t="shared" si="82"/>
        <v/>
      </c>
      <c r="Z157" s="27" t="str">
        <f t="shared" si="83"/>
        <v/>
      </c>
      <c r="AA157" s="27" t="str">
        <f t="shared" si="84"/>
        <v/>
      </c>
      <c r="AB157" s="27" t="str">
        <f t="shared" si="85"/>
        <v/>
      </c>
      <c r="AC157" s="27" t="str">
        <f t="shared" si="86"/>
        <v/>
      </c>
      <c r="AD157" s="27" t="str">
        <f t="shared" si="87"/>
        <v/>
      </c>
      <c r="AE157" s="27" t="str">
        <f t="shared" si="88"/>
        <v/>
      </c>
      <c r="AF157" s="27" t="str">
        <f t="shared" si="89"/>
        <v/>
      </c>
      <c r="AG157" s="27" t="str">
        <f t="shared" si="90"/>
        <v/>
      </c>
    </row>
    <row r="158" spans="1:33" s="26" customFormat="1" ht="12.75" customHeight="1" x14ac:dyDescent="0.2">
      <c r="A158" s="36" t="s">
        <v>53</v>
      </c>
      <c r="B158" s="36" t="s">
        <v>264</v>
      </c>
      <c r="C158" s="36" t="s">
        <v>265</v>
      </c>
      <c r="D158" s="22" t="str">
        <f t="shared" si="71"/>
        <v>A-CAM II &gt; HC Legacy</v>
      </c>
      <c r="E158" s="23">
        <v>90060</v>
      </c>
      <c r="F158" s="23">
        <v>339048.57</v>
      </c>
      <c r="G158" s="24">
        <f t="shared" si="67"/>
        <v>248988.57</v>
      </c>
      <c r="H158" s="25">
        <f t="shared" si="68"/>
        <v>2.764696535642905</v>
      </c>
      <c r="J158" s="27">
        <f t="shared" si="69"/>
        <v>339048.57</v>
      </c>
      <c r="K158" s="28"/>
      <c r="L158" s="27" t="str">
        <f t="shared" si="70"/>
        <v/>
      </c>
      <c r="M158" s="28"/>
      <c r="N158" s="27" t="str">
        <f t="shared" si="72"/>
        <v/>
      </c>
      <c r="O158" s="27" t="str">
        <f t="shared" si="73"/>
        <v/>
      </c>
      <c r="P158" s="29" t="str">
        <f t="shared" si="74"/>
        <v/>
      </c>
      <c r="Q158" s="27" t="str">
        <f t="shared" si="75"/>
        <v/>
      </c>
      <c r="R158" s="27" t="str">
        <f t="shared" si="76"/>
        <v/>
      </c>
      <c r="S158" s="27" t="str">
        <f t="shared" si="77"/>
        <v/>
      </c>
      <c r="T158" s="27" t="str">
        <f t="shared" si="78"/>
        <v/>
      </c>
      <c r="U158" s="28"/>
      <c r="V158" s="27" t="str">
        <f t="shared" si="79"/>
        <v/>
      </c>
      <c r="W158" s="27" t="str">
        <f t="shared" si="80"/>
        <v/>
      </c>
      <c r="X158" s="29" t="str">
        <f t="shared" si="81"/>
        <v/>
      </c>
      <c r="Y158" s="27" t="str">
        <f t="shared" si="82"/>
        <v/>
      </c>
      <c r="Z158" s="27" t="str">
        <f t="shared" si="83"/>
        <v/>
      </c>
      <c r="AA158" s="27" t="str">
        <f t="shared" si="84"/>
        <v/>
      </c>
      <c r="AB158" s="27" t="str">
        <f t="shared" si="85"/>
        <v/>
      </c>
      <c r="AC158" s="27" t="str">
        <f t="shared" si="86"/>
        <v/>
      </c>
      <c r="AD158" s="27" t="str">
        <f t="shared" si="87"/>
        <v/>
      </c>
      <c r="AE158" s="27" t="str">
        <f t="shared" si="88"/>
        <v/>
      </c>
      <c r="AF158" s="27" t="str">
        <f t="shared" si="89"/>
        <v/>
      </c>
      <c r="AG158" s="27" t="str">
        <f t="shared" si="90"/>
        <v/>
      </c>
    </row>
    <row r="159" spans="1:33" s="26" customFormat="1" ht="12.75" customHeight="1" x14ac:dyDescent="0.2">
      <c r="A159" s="36" t="s">
        <v>53</v>
      </c>
      <c r="B159" s="36" t="s">
        <v>278</v>
      </c>
      <c r="C159" s="36" t="s">
        <v>279</v>
      </c>
      <c r="D159" s="22" t="str">
        <f t="shared" si="71"/>
        <v>A-CAM II &gt; HC Legacy</v>
      </c>
      <c r="E159" s="23">
        <v>373941</v>
      </c>
      <c r="F159" s="23">
        <v>533883.84</v>
      </c>
      <c r="G159" s="24">
        <f t="shared" si="67"/>
        <v>159942.83999999997</v>
      </c>
      <c r="H159" s="25">
        <f t="shared" si="68"/>
        <v>0.42772212728745967</v>
      </c>
      <c r="J159" s="27">
        <f t="shared" si="69"/>
        <v>533883.84</v>
      </c>
      <c r="K159" s="28"/>
      <c r="L159" s="27" t="str">
        <f t="shared" si="70"/>
        <v/>
      </c>
      <c r="M159" s="28"/>
      <c r="N159" s="27" t="str">
        <f t="shared" si="72"/>
        <v/>
      </c>
      <c r="O159" s="27" t="str">
        <f t="shared" si="73"/>
        <v/>
      </c>
      <c r="P159" s="29" t="str">
        <f t="shared" si="74"/>
        <v/>
      </c>
      <c r="Q159" s="27" t="str">
        <f t="shared" si="75"/>
        <v/>
      </c>
      <c r="R159" s="27" t="str">
        <f t="shared" si="76"/>
        <v/>
      </c>
      <c r="S159" s="27" t="str">
        <f t="shared" si="77"/>
        <v/>
      </c>
      <c r="T159" s="27" t="str">
        <f t="shared" si="78"/>
        <v/>
      </c>
      <c r="U159" s="28"/>
      <c r="V159" s="27" t="str">
        <f t="shared" si="79"/>
        <v/>
      </c>
      <c r="W159" s="27" t="str">
        <f t="shared" si="80"/>
        <v/>
      </c>
      <c r="X159" s="29" t="str">
        <f t="shared" si="81"/>
        <v/>
      </c>
      <c r="Y159" s="27" t="str">
        <f t="shared" si="82"/>
        <v/>
      </c>
      <c r="Z159" s="27" t="str">
        <f t="shared" si="83"/>
        <v/>
      </c>
      <c r="AA159" s="27" t="str">
        <f t="shared" si="84"/>
        <v/>
      </c>
      <c r="AB159" s="27" t="str">
        <f t="shared" si="85"/>
        <v/>
      </c>
      <c r="AC159" s="27" t="str">
        <f t="shared" si="86"/>
        <v/>
      </c>
      <c r="AD159" s="27" t="str">
        <f t="shared" si="87"/>
        <v/>
      </c>
      <c r="AE159" s="27" t="str">
        <f t="shared" si="88"/>
        <v/>
      </c>
      <c r="AF159" s="27" t="str">
        <f t="shared" si="89"/>
        <v/>
      </c>
      <c r="AG159" s="27" t="str">
        <f t="shared" si="90"/>
        <v/>
      </c>
    </row>
    <row r="160" spans="1:33" s="26" customFormat="1" ht="12.75" customHeight="1" x14ac:dyDescent="0.2">
      <c r="A160" s="36" t="s">
        <v>53</v>
      </c>
      <c r="B160" s="36" t="s">
        <v>381</v>
      </c>
      <c r="C160" s="36" t="s">
        <v>382</v>
      </c>
      <c r="D160" s="22" t="str">
        <f t="shared" si="71"/>
        <v>A-CAM II &gt; HC Legacy</v>
      </c>
      <c r="E160" s="23">
        <v>1388238</v>
      </c>
      <c r="F160" s="23">
        <v>2081252.43</v>
      </c>
      <c r="G160" s="24">
        <f t="shared" si="67"/>
        <v>693014.42999999993</v>
      </c>
      <c r="H160" s="25">
        <f t="shared" si="68"/>
        <v>0.49920433672036058</v>
      </c>
      <c r="J160" s="27">
        <f t="shared" si="69"/>
        <v>2081252.43</v>
      </c>
      <c r="K160" s="28"/>
      <c r="L160" s="27" t="str">
        <f t="shared" si="70"/>
        <v/>
      </c>
      <c r="M160" s="28"/>
      <c r="N160" s="27" t="str">
        <f t="shared" si="72"/>
        <v/>
      </c>
      <c r="O160" s="27" t="str">
        <f t="shared" si="73"/>
        <v/>
      </c>
      <c r="P160" s="29" t="str">
        <f t="shared" si="74"/>
        <v/>
      </c>
      <c r="Q160" s="27" t="str">
        <f t="shared" si="75"/>
        <v/>
      </c>
      <c r="R160" s="27" t="str">
        <f t="shared" si="76"/>
        <v/>
      </c>
      <c r="S160" s="27" t="str">
        <f t="shared" si="77"/>
        <v/>
      </c>
      <c r="T160" s="27" t="str">
        <f t="shared" si="78"/>
        <v/>
      </c>
      <c r="U160" s="28"/>
      <c r="V160" s="27" t="str">
        <f t="shared" si="79"/>
        <v/>
      </c>
      <c r="W160" s="27" t="str">
        <f t="shared" si="80"/>
        <v/>
      </c>
      <c r="X160" s="29" t="str">
        <f t="shared" si="81"/>
        <v/>
      </c>
      <c r="Y160" s="27" t="str">
        <f t="shared" si="82"/>
        <v/>
      </c>
      <c r="Z160" s="27" t="str">
        <f t="shared" si="83"/>
        <v/>
      </c>
      <c r="AA160" s="27" t="str">
        <f t="shared" si="84"/>
        <v/>
      </c>
      <c r="AB160" s="27" t="str">
        <f t="shared" si="85"/>
        <v/>
      </c>
      <c r="AC160" s="27" t="str">
        <f t="shared" si="86"/>
        <v/>
      </c>
      <c r="AD160" s="27" t="str">
        <f t="shared" si="87"/>
        <v/>
      </c>
      <c r="AE160" s="27" t="str">
        <f t="shared" si="88"/>
        <v/>
      </c>
      <c r="AF160" s="27" t="str">
        <f t="shared" si="89"/>
        <v/>
      </c>
      <c r="AG160" s="27" t="str">
        <f t="shared" si="90"/>
        <v/>
      </c>
    </row>
    <row r="161" spans="1:33" s="26" customFormat="1" ht="12.75" customHeight="1" x14ac:dyDescent="0.2">
      <c r="A161" s="36" t="s">
        <v>53</v>
      </c>
      <c r="B161" s="36" t="s">
        <v>466</v>
      </c>
      <c r="C161" s="36" t="s">
        <v>467</v>
      </c>
      <c r="D161" s="22" t="str">
        <f t="shared" si="71"/>
        <v>A-CAM II &gt; HC Legacy</v>
      </c>
      <c r="E161" s="23">
        <v>200310</v>
      </c>
      <c r="F161" s="23">
        <v>451317.49</v>
      </c>
      <c r="G161" s="24">
        <f t="shared" si="67"/>
        <v>251007.49</v>
      </c>
      <c r="H161" s="25">
        <f t="shared" si="68"/>
        <v>1.2530951525136038</v>
      </c>
      <c r="J161" s="27">
        <f t="shared" si="69"/>
        <v>451317.49</v>
      </c>
      <c r="K161" s="28"/>
      <c r="L161" s="27" t="str">
        <f t="shared" si="70"/>
        <v/>
      </c>
      <c r="M161" s="28"/>
      <c r="N161" s="27" t="str">
        <f t="shared" si="72"/>
        <v/>
      </c>
      <c r="O161" s="27" t="str">
        <f t="shared" si="73"/>
        <v/>
      </c>
      <c r="P161" s="29" t="str">
        <f t="shared" si="74"/>
        <v/>
      </c>
      <c r="Q161" s="27" t="str">
        <f t="shared" si="75"/>
        <v/>
      </c>
      <c r="R161" s="27" t="str">
        <f t="shared" si="76"/>
        <v/>
      </c>
      <c r="S161" s="27" t="str">
        <f t="shared" si="77"/>
        <v/>
      </c>
      <c r="T161" s="27" t="str">
        <f t="shared" si="78"/>
        <v/>
      </c>
      <c r="U161" s="28"/>
      <c r="V161" s="27" t="str">
        <f t="shared" si="79"/>
        <v/>
      </c>
      <c r="W161" s="27" t="str">
        <f t="shared" si="80"/>
        <v/>
      </c>
      <c r="X161" s="29" t="str">
        <f t="shared" si="81"/>
        <v/>
      </c>
      <c r="Y161" s="27" t="str">
        <f t="shared" si="82"/>
        <v/>
      </c>
      <c r="Z161" s="27" t="str">
        <f t="shared" si="83"/>
        <v/>
      </c>
      <c r="AA161" s="27" t="str">
        <f t="shared" si="84"/>
        <v/>
      </c>
      <c r="AB161" s="27" t="str">
        <f t="shared" si="85"/>
        <v/>
      </c>
      <c r="AC161" s="27" t="str">
        <f t="shared" si="86"/>
        <v/>
      </c>
      <c r="AD161" s="27" t="str">
        <f t="shared" si="87"/>
        <v/>
      </c>
      <c r="AE161" s="27" t="str">
        <f t="shared" si="88"/>
        <v/>
      </c>
      <c r="AF161" s="27" t="str">
        <f t="shared" si="89"/>
        <v/>
      </c>
      <c r="AG161" s="27" t="str">
        <f t="shared" si="90"/>
        <v/>
      </c>
    </row>
    <row r="162" spans="1:33" s="26" customFormat="1" ht="12.75" customHeight="1" x14ac:dyDescent="0.2">
      <c r="A162" s="36" t="s">
        <v>53</v>
      </c>
      <c r="B162" s="36" t="s">
        <v>478</v>
      </c>
      <c r="C162" s="36" t="s">
        <v>479</v>
      </c>
      <c r="D162" s="22" t="str">
        <f t="shared" si="71"/>
        <v>A-CAM II &gt; HC Legacy</v>
      </c>
      <c r="E162" s="23">
        <v>34398</v>
      </c>
      <c r="F162" s="23">
        <v>188268.02</v>
      </c>
      <c r="G162" s="24">
        <f t="shared" si="67"/>
        <v>153870.01999999999</v>
      </c>
      <c r="H162" s="25">
        <f t="shared" si="68"/>
        <v>4.4732257689400541</v>
      </c>
      <c r="J162" s="27">
        <f t="shared" si="69"/>
        <v>188268.02</v>
      </c>
      <c r="K162" s="28"/>
      <c r="L162" s="27" t="str">
        <f t="shared" si="70"/>
        <v/>
      </c>
      <c r="M162" s="28"/>
      <c r="N162" s="27" t="str">
        <f t="shared" si="72"/>
        <v/>
      </c>
      <c r="O162" s="27" t="str">
        <f t="shared" si="73"/>
        <v/>
      </c>
      <c r="P162" s="29" t="str">
        <f t="shared" si="74"/>
        <v/>
      </c>
      <c r="Q162" s="27" t="str">
        <f t="shared" si="75"/>
        <v/>
      </c>
      <c r="R162" s="27" t="str">
        <f t="shared" si="76"/>
        <v/>
      </c>
      <c r="S162" s="27" t="str">
        <f t="shared" si="77"/>
        <v/>
      </c>
      <c r="T162" s="27" t="str">
        <f t="shared" si="78"/>
        <v/>
      </c>
      <c r="U162" s="28"/>
      <c r="V162" s="27" t="str">
        <f t="shared" si="79"/>
        <v/>
      </c>
      <c r="W162" s="27" t="str">
        <f t="shared" si="80"/>
        <v/>
      </c>
      <c r="X162" s="29" t="str">
        <f t="shared" si="81"/>
        <v/>
      </c>
      <c r="Y162" s="27" t="str">
        <f t="shared" si="82"/>
        <v/>
      </c>
      <c r="Z162" s="27" t="str">
        <f t="shared" si="83"/>
        <v/>
      </c>
      <c r="AA162" s="27" t="str">
        <f t="shared" si="84"/>
        <v/>
      </c>
      <c r="AB162" s="27" t="str">
        <f t="shared" si="85"/>
        <v/>
      </c>
      <c r="AC162" s="27" t="str">
        <f t="shared" si="86"/>
        <v/>
      </c>
      <c r="AD162" s="27" t="str">
        <f t="shared" si="87"/>
        <v/>
      </c>
      <c r="AE162" s="27" t="str">
        <f t="shared" si="88"/>
        <v/>
      </c>
      <c r="AF162" s="27" t="str">
        <f t="shared" si="89"/>
        <v/>
      </c>
      <c r="AG162" s="27" t="str">
        <f t="shared" si="90"/>
        <v/>
      </c>
    </row>
    <row r="163" spans="1:33" s="26" customFormat="1" ht="12.75" customHeight="1" x14ac:dyDescent="0.2">
      <c r="A163" s="36" t="s">
        <v>53</v>
      </c>
      <c r="B163" s="36" t="s">
        <v>533</v>
      </c>
      <c r="C163" s="36" t="s">
        <v>534</v>
      </c>
      <c r="D163" s="22" t="str">
        <f t="shared" si="71"/>
        <v>Tier 2</v>
      </c>
      <c r="E163" s="23">
        <v>3149868</v>
      </c>
      <c r="F163" s="23">
        <v>2487741.7599999998</v>
      </c>
      <c r="G163" s="24">
        <f t="shared" si="67"/>
        <v>-662126.24000000022</v>
      </c>
      <c r="H163" s="25">
        <f t="shared" si="68"/>
        <v>0.21020761504926563</v>
      </c>
      <c r="J163" s="27" t="str">
        <f t="shared" si="69"/>
        <v/>
      </c>
      <c r="K163" s="28"/>
      <c r="L163" s="27" t="str">
        <f t="shared" si="70"/>
        <v/>
      </c>
      <c r="M163" s="28"/>
      <c r="N163" s="27">
        <f t="shared" si="72"/>
        <v>132425.24800000005</v>
      </c>
      <c r="O163" s="27">
        <f t="shared" si="73"/>
        <v>157493.40000000002</v>
      </c>
      <c r="P163" s="29" t="str">
        <f t="shared" si="74"/>
        <v>No</v>
      </c>
      <c r="Q163" s="27">
        <f t="shared" si="75"/>
        <v>2992374.5999999996</v>
      </c>
      <c r="R163" s="27">
        <f t="shared" si="76"/>
        <v>2834881.2</v>
      </c>
      <c r="S163" s="27">
        <f t="shared" si="77"/>
        <v>2677387.7999999998</v>
      </c>
      <c r="T163" s="27">
        <f t="shared" si="78"/>
        <v>2519894.4000000004</v>
      </c>
      <c r="U163" s="28"/>
      <c r="V163" s="27" t="str">
        <f t="shared" si="79"/>
        <v/>
      </c>
      <c r="W163" s="27" t="str">
        <f t="shared" si="80"/>
        <v/>
      </c>
      <c r="X163" s="29" t="str">
        <f t="shared" si="81"/>
        <v/>
      </c>
      <c r="Y163" s="27" t="str">
        <f t="shared" si="82"/>
        <v/>
      </c>
      <c r="Z163" s="27" t="str">
        <f t="shared" si="83"/>
        <v/>
      </c>
      <c r="AA163" s="27" t="str">
        <f t="shared" si="84"/>
        <v/>
      </c>
      <c r="AB163" s="27" t="str">
        <f t="shared" si="85"/>
        <v/>
      </c>
      <c r="AC163" s="27" t="str">
        <f t="shared" si="86"/>
        <v/>
      </c>
      <c r="AD163" s="27" t="str">
        <f t="shared" si="87"/>
        <v/>
      </c>
      <c r="AE163" s="27" t="str">
        <f t="shared" si="88"/>
        <v/>
      </c>
      <c r="AF163" s="27" t="str">
        <f t="shared" si="89"/>
        <v/>
      </c>
      <c r="AG163" s="27" t="str">
        <f t="shared" si="90"/>
        <v/>
      </c>
    </row>
    <row r="164" spans="1:33" s="26" customFormat="1" ht="12.75" customHeight="1" x14ac:dyDescent="0.2">
      <c r="A164" s="36" t="s">
        <v>53</v>
      </c>
      <c r="B164" s="36" t="s">
        <v>561</v>
      </c>
      <c r="C164" s="36" t="s">
        <v>562</v>
      </c>
      <c r="D164" s="22" t="str">
        <f t="shared" si="71"/>
        <v>A-CAM II &gt; HC Legacy</v>
      </c>
      <c r="E164" s="23">
        <v>43500</v>
      </c>
      <c r="F164" s="23">
        <v>127693.91</v>
      </c>
      <c r="G164" s="24">
        <f t="shared" si="67"/>
        <v>84193.91</v>
      </c>
      <c r="H164" s="25">
        <f t="shared" si="68"/>
        <v>1.9354921839080461</v>
      </c>
      <c r="J164" s="27">
        <f t="shared" si="69"/>
        <v>127693.91</v>
      </c>
      <c r="K164" s="28"/>
      <c r="L164" s="27" t="str">
        <f t="shared" si="70"/>
        <v/>
      </c>
      <c r="M164" s="28"/>
      <c r="N164" s="27" t="str">
        <f t="shared" si="72"/>
        <v/>
      </c>
      <c r="O164" s="27" t="str">
        <f t="shared" si="73"/>
        <v/>
      </c>
      <c r="P164" s="29" t="str">
        <f t="shared" si="74"/>
        <v/>
      </c>
      <c r="Q164" s="27" t="str">
        <f t="shared" si="75"/>
        <v/>
      </c>
      <c r="R164" s="27" t="str">
        <f t="shared" si="76"/>
        <v/>
      </c>
      <c r="S164" s="27" t="str">
        <f t="shared" si="77"/>
        <v/>
      </c>
      <c r="T164" s="27" t="str">
        <f t="shared" si="78"/>
        <v/>
      </c>
      <c r="U164" s="28"/>
      <c r="V164" s="27" t="str">
        <f t="shared" si="79"/>
        <v/>
      </c>
      <c r="W164" s="27" t="str">
        <f t="shared" si="80"/>
        <v/>
      </c>
      <c r="X164" s="29" t="str">
        <f t="shared" si="81"/>
        <v/>
      </c>
      <c r="Y164" s="27" t="str">
        <f t="shared" si="82"/>
        <v/>
      </c>
      <c r="Z164" s="27" t="str">
        <f t="shared" si="83"/>
        <v/>
      </c>
      <c r="AA164" s="27" t="str">
        <f t="shared" si="84"/>
        <v/>
      </c>
      <c r="AB164" s="27" t="str">
        <f t="shared" si="85"/>
        <v/>
      </c>
      <c r="AC164" s="27" t="str">
        <f t="shared" si="86"/>
        <v/>
      </c>
      <c r="AD164" s="27" t="str">
        <f t="shared" si="87"/>
        <v/>
      </c>
      <c r="AE164" s="27" t="str">
        <f t="shared" si="88"/>
        <v/>
      </c>
      <c r="AF164" s="27" t="str">
        <f t="shared" si="89"/>
        <v/>
      </c>
      <c r="AG164" s="27" t="str">
        <f t="shared" si="90"/>
        <v/>
      </c>
    </row>
    <row r="165" spans="1:33" s="26" customFormat="1" ht="12.75" customHeight="1" x14ac:dyDescent="0.2">
      <c r="A165" s="36" t="s">
        <v>53</v>
      </c>
      <c r="B165" s="36" t="s">
        <v>577</v>
      </c>
      <c r="C165" s="36" t="s">
        <v>578</v>
      </c>
      <c r="D165" s="22" t="str">
        <f t="shared" si="71"/>
        <v>Tier 2</v>
      </c>
      <c r="E165" s="23">
        <v>1075974</v>
      </c>
      <c r="F165" s="23">
        <v>908895.57</v>
      </c>
      <c r="G165" s="24">
        <f t="shared" si="67"/>
        <v>-167078.43000000005</v>
      </c>
      <c r="H165" s="25">
        <f t="shared" si="68"/>
        <v>0.1552811034467376</v>
      </c>
      <c r="J165" s="27" t="str">
        <f t="shared" si="69"/>
        <v/>
      </c>
      <c r="K165" s="30"/>
      <c r="L165" s="27" t="str">
        <f t="shared" si="70"/>
        <v/>
      </c>
      <c r="M165" s="30"/>
      <c r="N165" s="27">
        <f t="shared" si="72"/>
        <v>33415.686000000009</v>
      </c>
      <c r="O165" s="27">
        <f t="shared" si="73"/>
        <v>53798.700000000004</v>
      </c>
      <c r="P165" s="29" t="str">
        <f t="shared" si="74"/>
        <v>No</v>
      </c>
      <c r="Q165" s="27">
        <f t="shared" si="75"/>
        <v>1022175.2999999999</v>
      </c>
      <c r="R165" s="27">
        <f t="shared" si="76"/>
        <v>968376.6</v>
      </c>
      <c r="S165" s="27">
        <f t="shared" si="77"/>
        <v>914577.9</v>
      </c>
      <c r="T165" s="27">
        <f t="shared" si="78"/>
        <v>908895.57</v>
      </c>
      <c r="U165" s="30"/>
      <c r="V165" s="27" t="str">
        <f t="shared" si="79"/>
        <v/>
      </c>
      <c r="W165" s="27" t="str">
        <f t="shared" si="80"/>
        <v/>
      </c>
      <c r="X165" s="29" t="str">
        <f t="shared" si="81"/>
        <v/>
      </c>
      <c r="Y165" s="27" t="str">
        <f t="shared" si="82"/>
        <v/>
      </c>
      <c r="Z165" s="27" t="str">
        <f t="shared" si="83"/>
        <v/>
      </c>
      <c r="AA165" s="27" t="str">
        <f t="shared" si="84"/>
        <v/>
      </c>
      <c r="AB165" s="27" t="str">
        <f t="shared" si="85"/>
        <v/>
      </c>
      <c r="AC165" s="27" t="str">
        <f t="shared" si="86"/>
        <v/>
      </c>
      <c r="AD165" s="27" t="str">
        <f t="shared" si="87"/>
        <v/>
      </c>
      <c r="AE165" s="27" t="str">
        <f t="shared" si="88"/>
        <v/>
      </c>
      <c r="AF165" s="27" t="str">
        <f t="shared" si="89"/>
        <v/>
      </c>
      <c r="AG165" s="27" t="str">
        <f t="shared" si="90"/>
        <v/>
      </c>
    </row>
    <row r="166" spans="1:33" s="26" customFormat="1" ht="12.75" customHeight="1" x14ac:dyDescent="0.2">
      <c r="A166" s="36" t="s">
        <v>53</v>
      </c>
      <c r="B166" s="36" t="s">
        <v>593</v>
      </c>
      <c r="C166" s="36" t="s">
        <v>594</v>
      </c>
      <c r="D166" s="22" t="str">
        <f t="shared" si="71"/>
        <v>A-CAM II &gt; HC Legacy</v>
      </c>
      <c r="E166" s="23">
        <v>66096</v>
      </c>
      <c r="F166" s="23">
        <v>136636.29999999999</v>
      </c>
      <c r="G166" s="24">
        <f t="shared" si="67"/>
        <v>70540.299999999988</v>
      </c>
      <c r="H166" s="25">
        <f t="shared" si="68"/>
        <v>1.0672400750423625</v>
      </c>
      <c r="J166" s="27">
        <f t="shared" si="69"/>
        <v>136636.29999999999</v>
      </c>
      <c r="K166" s="30"/>
      <c r="L166" s="27" t="str">
        <f t="shared" si="70"/>
        <v/>
      </c>
      <c r="M166" s="30"/>
      <c r="N166" s="27" t="str">
        <f t="shared" si="72"/>
        <v/>
      </c>
      <c r="O166" s="27" t="str">
        <f t="shared" si="73"/>
        <v/>
      </c>
      <c r="P166" s="29" t="str">
        <f t="shared" si="74"/>
        <v/>
      </c>
      <c r="Q166" s="27" t="str">
        <f t="shared" si="75"/>
        <v/>
      </c>
      <c r="R166" s="27" t="str">
        <f t="shared" si="76"/>
        <v/>
      </c>
      <c r="S166" s="27" t="str">
        <f t="shared" si="77"/>
        <v/>
      </c>
      <c r="T166" s="27" t="str">
        <f t="shared" si="78"/>
        <v/>
      </c>
      <c r="U166" s="30"/>
      <c r="V166" s="27" t="str">
        <f t="shared" si="79"/>
        <v/>
      </c>
      <c r="W166" s="27" t="str">
        <f t="shared" si="80"/>
        <v/>
      </c>
      <c r="X166" s="29" t="str">
        <f t="shared" si="81"/>
        <v/>
      </c>
      <c r="Y166" s="27" t="str">
        <f t="shared" si="82"/>
        <v/>
      </c>
      <c r="Z166" s="27" t="str">
        <f t="shared" si="83"/>
        <v/>
      </c>
      <c r="AA166" s="27" t="str">
        <f t="shared" si="84"/>
        <v/>
      </c>
      <c r="AB166" s="27" t="str">
        <f t="shared" si="85"/>
        <v/>
      </c>
      <c r="AC166" s="27" t="str">
        <f t="shared" si="86"/>
        <v/>
      </c>
      <c r="AD166" s="27" t="str">
        <f t="shared" si="87"/>
        <v/>
      </c>
      <c r="AE166" s="27" t="str">
        <f t="shared" si="88"/>
        <v/>
      </c>
      <c r="AF166" s="27" t="str">
        <f t="shared" si="89"/>
        <v/>
      </c>
      <c r="AG166" s="27" t="str">
        <f t="shared" si="90"/>
        <v/>
      </c>
    </row>
    <row r="167" spans="1:33" s="26" customFormat="1" ht="12.75" customHeight="1" x14ac:dyDescent="0.2">
      <c r="A167" s="36" t="s">
        <v>53</v>
      </c>
      <c r="B167" s="36" t="s">
        <v>623</v>
      </c>
      <c r="C167" s="36" t="s">
        <v>624</v>
      </c>
      <c r="D167" s="22" t="str">
        <f t="shared" si="71"/>
        <v>Tier 1</v>
      </c>
      <c r="E167" s="23">
        <v>4220736</v>
      </c>
      <c r="F167" s="23">
        <v>4058732.61</v>
      </c>
      <c r="G167" s="24">
        <f t="shared" si="67"/>
        <v>-162003.39000000013</v>
      </c>
      <c r="H167" s="25">
        <f t="shared" si="68"/>
        <v>3.8382734669972281E-2</v>
      </c>
      <c r="J167" s="27" t="str">
        <f t="shared" si="69"/>
        <v/>
      </c>
      <c r="K167" s="30"/>
      <c r="L167" s="27">
        <f t="shared" si="70"/>
        <v>4139734.3049999997</v>
      </c>
      <c r="M167" s="30"/>
      <c r="N167" s="27" t="str">
        <f t="shared" si="72"/>
        <v/>
      </c>
      <c r="O167" s="27" t="str">
        <f t="shared" si="73"/>
        <v/>
      </c>
      <c r="P167" s="29" t="str">
        <f t="shared" si="74"/>
        <v/>
      </c>
      <c r="Q167" s="27" t="str">
        <f t="shared" si="75"/>
        <v/>
      </c>
      <c r="R167" s="27" t="str">
        <f t="shared" si="76"/>
        <v/>
      </c>
      <c r="S167" s="27" t="str">
        <f t="shared" si="77"/>
        <v/>
      </c>
      <c r="T167" s="27" t="str">
        <f t="shared" si="78"/>
        <v/>
      </c>
      <c r="U167" s="30"/>
      <c r="V167" s="27" t="str">
        <f t="shared" si="79"/>
        <v/>
      </c>
      <c r="W167" s="27" t="str">
        <f t="shared" si="80"/>
        <v/>
      </c>
      <c r="X167" s="29" t="str">
        <f t="shared" si="81"/>
        <v/>
      </c>
      <c r="Y167" s="27" t="str">
        <f t="shared" si="82"/>
        <v/>
      </c>
      <c r="Z167" s="27" t="str">
        <f t="shared" si="83"/>
        <v/>
      </c>
      <c r="AA167" s="27" t="str">
        <f t="shared" si="84"/>
        <v/>
      </c>
      <c r="AB167" s="27" t="str">
        <f t="shared" si="85"/>
        <v/>
      </c>
      <c r="AC167" s="27" t="str">
        <f t="shared" si="86"/>
        <v/>
      </c>
      <c r="AD167" s="27" t="str">
        <f t="shared" si="87"/>
        <v/>
      </c>
      <c r="AE167" s="27" t="str">
        <f t="shared" si="88"/>
        <v/>
      </c>
      <c r="AF167" s="27" t="str">
        <f t="shared" si="89"/>
        <v/>
      </c>
      <c r="AG167" s="27" t="str">
        <f t="shared" si="90"/>
        <v/>
      </c>
    </row>
    <row r="168" spans="1:33" s="26" customFormat="1" ht="12.75" customHeight="1" x14ac:dyDescent="0.2">
      <c r="A168" s="36" t="s">
        <v>53</v>
      </c>
      <c r="B168" s="36" t="s">
        <v>677</v>
      </c>
      <c r="C168" s="36" t="s">
        <v>678</v>
      </c>
      <c r="D168" s="22" t="str">
        <f t="shared" si="71"/>
        <v>Tier 2</v>
      </c>
      <c r="E168" s="23">
        <v>766650</v>
      </c>
      <c r="F168" s="23">
        <v>686089.64999999991</v>
      </c>
      <c r="G168" s="24">
        <f t="shared" si="67"/>
        <v>-80560.350000000093</v>
      </c>
      <c r="H168" s="25">
        <f t="shared" si="68"/>
        <v>0.10508100176090797</v>
      </c>
      <c r="J168" s="27" t="str">
        <f t="shared" si="69"/>
        <v/>
      </c>
      <c r="K168" s="30"/>
      <c r="L168" s="27" t="str">
        <f t="shared" si="70"/>
        <v/>
      </c>
      <c r="M168" s="30"/>
      <c r="N168" s="27">
        <f t="shared" si="72"/>
        <v>16112.07000000002</v>
      </c>
      <c r="O168" s="27">
        <f t="shared" si="73"/>
        <v>38332.5</v>
      </c>
      <c r="P168" s="29" t="str">
        <f t="shared" si="74"/>
        <v>No</v>
      </c>
      <c r="Q168" s="27">
        <f t="shared" si="75"/>
        <v>728317.5</v>
      </c>
      <c r="R168" s="27">
        <f t="shared" si="76"/>
        <v>689985</v>
      </c>
      <c r="S168" s="27">
        <f t="shared" si="77"/>
        <v>686089.64999999991</v>
      </c>
      <c r="T168" s="27">
        <f t="shared" si="78"/>
        <v>686089.64999999991</v>
      </c>
      <c r="U168" s="30"/>
      <c r="V168" s="27" t="str">
        <f t="shared" si="79"/>
        <v/>
      </c>
      <c r="W168" s="27" t="str">
        <f t="shared" si="80"/>
        <v/>
      </c>
      <c r="X168" s="29" t="str">
        <f t="shared" si="81"/>
        <v/>
      </c>
      <c r="Y168" s="27" t="str">
        <f t="shared" si="82"/>
        <v/>
      </c>
      <c r="Z168" s="27" t="str">
        <f t="shared" si="83"/>
        <v/>
      </c>
      <c r="AA168" s="27" t="str">
        <f t="shared" si="84"/>
        <v/>
      </c>
      <c r="AB168" s="27" t="str">
        <f t="shared" si="85"/>
        <v/>
      </c>
      <c r="AC168" s="27" t="str">
        <f t="shared" si="86"/>
        <v/>
      </c>
      <c r="AD168" s="27" t="str">
        <f t="shared" si="87"/>
        <v/>
      </c>
      <c r="AE168" s="27" t="str">
        <f t="shared" si="88"/>
        <v/>
      </c>
      <c r="AF168" s="27" t="str">
        <f t="shared" si="89"/>
        <v/>
      </c>
      <c r="AG168" s="27" t="str">
        <f t="shared" si="90"/>
        <v/>
      </c>
    </row>
    <row r="169" spans="1:33" s="26" customFormat="1" ht="12.75" customHeight="1" x14ac:dyDescent="0.2">
      <c r="A169" s="36" t="s">
        <v>53</v>
      </c>
      <c r="B169" s="36" t="s">
        <v>727</v>
      </c>
      <c r="C169" s="36" t="s">
        <v>728</v>
      </c>
      <c r="D169" s="22" t="str">
        <f t="shared" si="71"/>
        <v>A-CAM II &gt; HC Legacy</v>
      </c>
      <c r="E169" s="23">
        <v>147174</v>
      </c>
      <c r="F169" s="23">
        <v>382647.53</v>
      </c>
      <c r="G169" s="24">
        <f t="shared" si="67"/>
        <v>235473.53000000003</v>
      </c>
      <c r="H169" s="25">
        <f t="shared" si="68"/>
        <v>1.5999669099161538</v>
      </c>
      <c r="J169" s="27">
        <f t="shared" si="69"/>
        <v>382647.53</v>
      </c>
      <c r="K169" s="30"/>
      <c r="L169" s="27" t="str">
        <f t="shared" si="70"/>
        <v/>
      </c>
      <c r="M169" s="30"/>
      <c r="N169" s="27" t="str">
        <f t="shared" si="72"/>
        <v/>
      </c>
      <c r="O169" s="27" t="str">
        <f t="shared" si="73"/>
        <v/>
      </c>
      <c r="P169" s="29" t="str">
        <f t="shared" si="74"/>
        <v/>
      </c>
      <c r="Q169" s="27" t="str">
        <f t="shared" si="75"/>
        <v/>
      </c>
      <c r="R169" s="27" t="str">
        <f t="shared" si="76"/>
        <v/>
      </c>
      <c r="S169" s="27" t="str">
        <f t="shared" si="77"/>
        <v/>
      </c>
      <c r="T169" s="27" t="str">
        <f t="shared" si="78"/>
        <v/>
      </c>
      <c r="U169" s="30"/>
      <c r="V169" s="27" t="str">
        <f t="shared" si="79"/>
        <v/>
      </c>
      <c r="W169" s="27" t="str">
        <f t="shared" si="80"/>
        <v/>
      </c>
      <c r="X169" s="29" t="str">
        <f t="shared" si="81"/>
        <v/>
      </c>
      <c r="Y169" s="27" t="str">
        <f t="shared" si="82"/>
        <v/>
      </c>
      <c r="Z169" s="27" t="str">
        <f t="shared" si="83"/>
        <v/>
      </c>
      <c r="AA169" s="27" t="str">
        <f t="shared" si="84"/>
        <v/>
      </c>
      <c r="AB169" s="27" t="str">
        <f t="shared" si="85"/>
        <v/>
      </c>
      <c r="AC169" s="27" t="str">
        <f t="shared" si="86"/>
        <v/>
      </c>
      <c r="AD169" s="27" t="str">
        <f t="shared" si="87"/>
        <v/>
      </c>
      <c r="AE169" s="27" t="str">
        <f t="shared" si="88"/>
        <v/>
      </c>
      <c r="AF169" s="27" t="str">
        <f t="shared" si="89"/>
        <v/>
      </c>
      <c r="AG169" s="27" t="str">
        <f t="shared" si="90"/>
        <v/>
      </c>
    </row>
    <row r="170" spans="1:33" s="26" customFormat="1" ht="12.75" customHeight="1" x14ac:dyDescent="0.2">
      <c r="A170" s="36" t="s">
        <v>53</v>
      </c>
      <c r="B170" s="36" t="s">
        <v>735</v>
      </c>
      <c r="C170" s="36" t="s">
        <v>736</v>
      </c>
      <c r="D170" s="22" t="str">
        <f t="shared" si="71"/>
        <v>Tier 3</v>
      </c>
      <c r="E170" s="23">
        <v>485838</v>
      </c>
      <c r="F170" s="23">
        <v>303777.15000000002</v>
      </c>
      <c r="G170" s="24">
        <f t="shared" si="67"/>
        <v>-182060.84999999998</v>
      </c>
      <c r="H170" s="25">
        <f t="shared" si="68"/>
        <v>0.37473571437392705</v>
      </c>
      <c r="J170" s="27" t="str">
        <f t="shared" si="69"/>
        <v/>
      </c>
      <c r="K170" s="30"/>
      <c r="L170" s="27" t="str">
        <f t="shared" si="70"/>
        <v/>
      </c>
      <c r="M170" s="30"/>
      <c r="N170" s="27" t="str">
        <f t="shared" si="72"/>
        <v/>
      </c>
      <c r="O170" s="27" t="str">
        <f t="shared" si="73"/>
        <v/>
      </c>
      <c r="P170" s="29" t="str">
        <f t="shared" si="74"/>
        <v/>
      </c>
      <c r="Q170" s="27" t="str">
        <f t="shared" si="75"/>
        <v/>
      </c>
      <c r="R170" s="27" t="str">
        <f t="shared" si="76"/>
        <v/>
      </c>
      <c r="S170" s="27" t="str">
        <f t="shared" si="77"/>
        <v/>
      </c>
      <c r="T170" s="27" t="str">
        <f t="shared" si="78"/>
        <v/>
      </c>
      <c r="U170" s="30"/>
      <c r="V170" s="27">
        <f t="shared" si="79"/>
        <v>18206.084999999999</v>
      </c>
      <c r="W170" s="27">
        <f t="shared" si="80"/>
        <v>24291.9</v>
      </c>
      <c r="X170" s="29" t="str">
        <f t="shared" si="81"/>
        <v>No</v>
      </c>
      <c r="Y170" s="27">
        <f t="shared" si="82"/>
        <v>461546.1</v>
      </c>
      <c r="Z170" s="27">
        <f t="shared" si="83"/>
        <v>437254.2</v>
      </c>
      <c r="AA170" s="27">
        <f t="shared" si="84"/>
        <v>412962.3</v>
      </c>
      <c r="AB170" s="27">
        <f t="shared" si="85"/>
        <v>388670.4</v>
      </c>
      <c r="AC170" s="27">
        <f t="shared" si="86"/>
        <v>364378.5</v>
      </c>
      <c r="AD170" s="27">
        <f t="shared" si="87"/>
        <v>340086.6</v>
      </c>
      <c r="AE170" s="27">
        <f t="shared" si="88"/>
        <v>315794.7</v>
      </c>
      <c r="AF170" s="27">
        <f t="shared" si="89"/>
        <v>303777.15000000002</v>
      </c>
      <c r="AG170" s="27">
        <f t="shared" si="90"/>
        <v>303777.15000000002</v>
      </c>
    </row>
    <row r="171" spans="1:33" s="26" customFormat="1" ht="12.75" customHeight="1" x14ac:dyDescent="0.2">
      <c r="A171" s="36" t="s">
        <v>53</v>
      </c>
      <c r="B171" s="36" t="s">
        <v>793</v>
      </c>
      <c r="C171" s="36" t="s">
        <v>794</v>
      </c>
      <c r="D171" s="22" t="str">
        <f t="shared" si="71"/>
        <v>Tier 3</v>
      </c>
      <c r="E171" s="23">
        <v>1127109</v>
      </c>
      <c r="F171" s="23">
        <v>710375.56</v>
      </c>
      <c r="G171" s="24">
        <f t="shared" si="67"/>
        <v>-416733.43999999994</v>
      </c>
      <c r="H171" s="25">
        <f t="shared" si="68"/>
        <v>0.369736591580761</v>
      </c>
      <c r="J171" s="27" t="str">
        <f t="shared" si="69"/>
        <v/>
      </c>
      <c r="K171" s="30"/>
      <c r="L171" s="27" t="str">
        <f t="shared" si="70"/>
        <v/>
      </c>
      <c r="M171" s="30"/>
      <c r="N171" s="27" t="str">
        <f t="shared" si="72"/>
        <v/>
      </c>
      <c r="O171" s="27" t="str">
        <f t="shared" si="73"/>
        <v/>
      </c>
      <c r="P171" s="29" t="str">
        <f t="shared" si="74"/>
        <v/>
      </c>
      <c r="Q171" s="27" t="str">
        <f t="shared" si="75"/>
        <v/>
      </c>
      <c r="R171" s="27" t="str">
        <f t="shared" si="76"/>
        <v/>
      </c>
      <c r="S171" s="27" t="str">
        <f t="shared" si="77"/>
        <v/>
      </c>
      <c r="T171" s="27" t="str">
        <f t="shared" si="78"/>
        <v/>
      </c>
      <c r="U171" s="30"/>
      <c r="V171" s="27">
        <f t="shared" si="79"/>
        <v>41673.343999999997</v>
      </c>
      <c r="W171" s="27">
        <f t="shared" si="80"/>
        <v>56355.450000000004</v>
      </c>
      <c r="X171" s="29" t="str">
        <f t="shared" si="81"/>
        <v>No</v>
      </c>
      <c r="Y171" s="27">
        <f t="shared" si="82"/>
        <v>1070753.55</v>
      </c>
      <c r="Z171" s="27">
        <f t="shared" si="83"/>
        <v>1014398.1</v>
      </c>
      <c r="AA171" s="27">
        <f t="shared" si="84"/>
        <v>958042.65</v>
      </c>
      <c r="AB171" s="27">
        <f t="shared" si="85"/>
        <v>901687.20000000007</v>
      </c>
      <c r="AC171" s="27">
        <f t="shared" si="86"/>
        <v>845331.75</v>
      </c>
      <c r="AD171" s="27">
        <f t="shared" si="87"/>
        <v>788976.29999999993</v>
      </c>
      <c r="AE171" s="27">
        <f t="shared" si="88"/>
        <v>732620.85</v>
      </c>
      <c r="AF171" s="27">
        <f t="shared" si="89"/>
        <v>710375.56</v>
      </c>
      <c r="AG171" s="27">
        <f t="shared" si="90"/>
        <v>710375.56</v>
      </c>
    </row>
    <row r="172" spans="1:33" s="26" customFormat="1" ht="12.75" customHeight="1" x14ac:dyDescent="0.2">
      <c r="A172" s="36" t="s">
        <v>53</v>
      </c>
      <c r="B172" s="36" t="s">
        <v>849</v>
      </c>
      <c r="C172" s="36" t="s">
        <v>850</v>
      </c>
      <c r="D172" s="22" t="str">
        <f t="shared" si="71"/>
        <v>Tier 3</v>
      </c>
      <c r="E172" s="23">
        <v>2437806</v>
      </c>
      <c r="F172" s="23">
        <v>1604626.06</v>
      </c>
      <c r="G172" s="24">
        <f t="shared" si="67"/>
        <v>-833179.94</v>
      </c>
      <c r="H172" s="25">
        <f t="shared" si="68"/>
        <v>0.34177450543644572</v>
      </c>
      <c r="J172" s="27" t="str">
        <f t="shared" si="69"/>
        <v/>
      </c>
      <c r="K172" s="30"/>
      <c r="L172" s="27" t="str">
        <f t="shared" si="70"/>
        <v/>
      </c>
      <c r="M172" s="30"/>
      <c r="N172" s="27" t="str">
        <f t="shared" si="72"/>
        <v/>
      </c>
      <c r="O172" s="27" t="str">
        <f t="shared" si="73"/>
        <v/>
      </c>
      <c r="P172" s="29" t="str">
        <f t="shared" si="74"/>
        <v/>
      </c>
      <c r="Q172" s="27" t="str">
        <f t="shared" si="75"/>
        <v/>
      </c>
      <c r="R172" s="27" t="str">
        <f t="shared" si="76"/>
        <v/>
      </c>
      <c r="S172" s="27" t="str">
        <f t="shared" si="77"/>
        <v/>
      </c>
      <c r="T172" s="27" t="str">
        <f t="shared" si="78"/>
        <v/>
      </c>
      <c r="U172" s="30"/>
      <c r="V172" s="27">
        <f t="shared" si="79"/>
        <v>83317.994000000006</v>
      </c>
      <c r="W172" s="27">
        <f t="shared" si="80"/>
        <v>121890.3</v>
      </c>
      <c r="X172" s="29" t="str">
        <f t="shared" si="81"/>
        <v>No</v>
      </c>
      <c r="Y172" s="27">
        <f t="shared" si="82"/>
        <v>2315915.6999999997</v>
      </c>
      <c r="Z172" s="27">
        <f t="shared" si="83"/>
        <v>2194025.4</v>
      </c>
      <c r="AA172" s="27">
        <f t="shared" si="84"/>
        <v>2072135.0999999999</v>
      </c>
      <c r="AB172" s="27">
        <f t="shared" si="85"/>
        <v>1950244.8</v>
      </c>
      <c r="AC172" s="27">
        <f t="shared" si="86"/>
        <v>1828354.5</v>
      </c>
      <c r="AD172" s="27">
        <f t="shared" si="87"/>
        <v>1706464.2</v>
      </c>
      <c r="AE172" s="27">
        <f t="shared" si="88"/>
        <v>1604626.06</v>
      </c>
      <c r="AF172" s="27">
        <f t="shared" si="89"/>
        <v>1604626.06</v>
      </c>
      <c r="AG172" s="27">
        <f t="shared" si="90"/>
        <v>1604626.06</v>
      </c>
    </row>
    <row r="173" spans="1:33" s="26" customFormat="1" ht="12.75" customHeight="1" x14ac:dyDescent="0.2">
      <c r="A173" s="36" t="s">
        <v>53</v>
      </c>
      <c r="B173" s="36" t="s">
        <v>871</v>
      </c>
      <c r="C173" s="36" t="s">
        <v>872</v>
      </c>
      <c r="D173" s="22" t="str">
        <f t="shared" si="71"/>
        <v>Tier 2</v>
      </c>
      <c r="E173" s="23">
        <v>10313601</v>
      </c>
      <c r="F173" s="23">
        <v>7985791.5300000003</v>
      </c>
      <c r="G173" s="24">
        <f t="shared" si="67"/>
        <v>-2327809.4699999997</v>
      </c>
      <c r="H173" s="25">
        <f t="shared" si="68"/>
        <v>0.22570288204866562</v>
      </c>
      <c r="J173" s="27" t="str">
        <f t="shared" si="69"/>
        <v/>
      </c>
      <c r="K173" s="30"/>
      <c r="L173" s="27" t="str">
        <f t="shared" si="70"/>
        <v/>
      </c>
      <c r="M173" s="30"/>
      <c r="N173" s="27">
        <f t="shared" si="72"/>
        <v>465561.89399999997</v>
      </c>
      <c r="O173" s="27">
        <f t="shared" si="73"/>
        <v>515680.05000000005</v>
      </c>
      <c r="P173" s="29" t="str">
        <f t="shared" si="74"/>
        <v>No</v>
      </c>
      <c r="Q173" s="27">
        <f t="shared" si="75"/>
        <v>9797920.9499999993</v>
      </c>
      <c r="R173" s="27">
        <f t="shared" si="76"/>
        <v>9282240.9000000004</v>
      </c>
      <c r="S173" s="27">
        <f t="shared" si="77"/>
        <v>8766560.8499999996</v>
      </c>
      <c r="T173" s="27">
        <f t="shared" si="78"/>
        <v>8250880.8000000007</v>
      </c>
      <c r="U173" s="30"/>
      <c r="V173" s="27" t="str">
        <f t="shared" si="79"/>
        <v/>
      </c>
      <c r="W173" s="27" t="str">
        <f t="shared" si="80"/>
        <v/>
      </c>
      <c r="X173" s="29" t="str">
        <f t="shared" si="81"/>
        <v/>
      </c>
      <c r="Y173" s="27" t="str">
        <f t="shared" si="82"/>
        <v/>
      </c>
      <c r="Z173" s="27" t="str">
        <f t="shared" si="83"/>
        <v/>
      </c>
      <c r="AA173" s="27" t="str">
        <f t="shared" si="84"/>
        <v/>
      </c>
      <c r="AB173" s="27" t="str">
        <f t="shared" si="85"/>
        <v/>
      </c>
      <c r="AC173" s="27" t="str">
        <f t="shared" si="86"/>
        <v/>
      </c>
      <c r="AD173" s="27" t="str">
        <f t="shared" si="87"/>
        <v/>
      </c>
      <c r="AE173" s="27" t="str">
        <f t="shared" si="88"/>
        <v/>
      </c>
      <c r="AF173" s="27" t="str">
        <f t="shared" si="89"/>
        <v/>
      </c>
      <c r="AG173" s="27" t="str">
        <f t="shared" si="90"/>
        <v/>
      </c>
    </row>
    <row r="174" spans="1:33" s="26" customFormat="1" ht="12.75" customHeight="1" x14ac:dyDescent="0.2">
      <c r="A174" s="36" t="s">
        <v>53</v>
      </c>
      <c r="B174" s="36" t="s">
        <v>1026</v>
      </c>
      <c r="C174" s="36" t="s">
        <v>1027</v>
      </c>
      <c r="D174" s="22" t="str">
        <f t="shared" si="71"/>
        <v>A-CAM II &gt; HC Legacy</v>
      </c>
      <c r="E174" s="23">
        <v>210396</v>
      </c>
      <c r="F174" s="23">
        <v>278790.14</v>
      </c>
      <c r="G174" s="24">
        <f t="shared" si="67"/>
        <v>68394.140000000014</v>
      </c>
      <c r="H174" s="25">
        <f t="shared" si="68"/>
        <v>0.32507338542557851</v>
      </c>
      <c r="J174" s="27">
        <f t="shared" si="69"/>
        <v>278790.14</v>
      </c>
      <c r="K174" s="30"/>
      <c r="L174" s="27" t="str">
        <f t="shared" si="70"/>
        <v/>
      </c>
      <c r="M174" s="30"/>
      <c r="N174" s="27" t="str">
        <f t="shared" si="72"/>
        <v/>
      </c>
      <c r="O174" s="27" t="str">
        <f t="shared" si="73"/>
        <v/>
      </c>
      <c r="P174" s="29" t="str">
        <f t="shared" si="74"/>
        <v/>
      </c>
      <c r="Q174" s="27" t="str">
        <f t="shared" si="75"/>
        <v/>
      </c>
      <c r="R174" s="27" t="str">
        <f t="shared" si="76"/>
        <v/>
      </c>
      <c r="S174" s="27" t="str">
        <f t="shared" si="77"/>
        <v/>
      </c>
      <c r="T174" s="27" t="str">
        <f t="shared" si="78"/>
        <v/>
      </c>
      <c r="U174" s="30"/>
      <c r="V174" s="27" t="str">
        <f t="shared" si="79"/>
        <v/>
      </c>
      <c r="W174" s="27" t="str">
        <f t="shared" si="80"/>
        <v/>
      </c>
      <c r="X174" s="29" t="str">
        <f t="shared" si="81"/>
        <v/>
      </c>
      <c r="Y174" s="27" t="str">
        <f t="shared" si="82"/>
        <v/>
      </c>
      <c r="Z174" s="27" t="str">
        <f t="shared" si="83"/>
        <v/>
      </c>
      <c r="AA174" s="27" t="str">
        <f t="shared" si="84"/>
        <v/>
      </c>
      <c r="AB174" s="27" t="str">
        <f t="shared" si="85"/>
        <v/>
      </c>
      <c r="AC174" s="27" t="str">
        <f t="shared" si="86"/>
        <v/>
      </c>
      <c r="AD174" s="27" t="str">
        <f t="shared" si="87"/>
        <v/>
      </c>
      <c r="AE174" s="27" t="str">
        <f t="shared" si="88"/>
        <v/>
      </c>
      <c r="AF174" s="27" t="str">
        <f t="shared" si="89"/>
        <v/>
      </c>
      <c r="AG174" s="27" t="str">
        <f t="shared" si="90"/>
        <v/>
      </c>
    </row>
    <row r="175" spans="1:33" s="26" customFormat="1" ht="12.75" customHeight="1" x14ac:dyDescent="0.2">
      <c r="A175" s="36" t="s">
        <v>53</v>
      </c>
      <c r="B175" s="36" t="s">
        <v>1046</v>
      </c>
      <c r="C175" s="36" t="s">
        <v>1047</v>
      </c>
      <c r="D175" s="22" t="str">
        <f t="shared" si="71"/>
        <v>A-CAM II &gt; HC Legacy</v>
      </c>
      <c r="E175" s="23">
        <v>6698781</v>
      </c>
      <c r="F175" s="23">
        <v>6898022.2700000005</v>
      </c>
      <c r="G175" s="24">
        <f t="shared" si="67"/>
        <v>199241.27000000048</v>
      </c>
      <c r="H175" s="25">
        <f t="shared" si="68"/>
        <v>2.9742914419802719E-2</v>
      </c>
      <c r="J175" s="27">
        <f t="shared" si="69"/>
        <v>6898022.2700000005</v>
      </c>
      <c r="K175" s="30"/>
      <c r="L175" s="27" t="str">
        <f t="shared" si="70"/>
        <v/>
      </c>
      <c r="M175" s="30"/>
      <c r="N175" s="27" t="str">
        <f t="shared" si="72"/>
        <v/>
      </c>
      <c r="O175" s="27" t="str">
        <f t="shared" si="73"/>
        <v/>
      </c>
      <c r="P175" s="29" t="str">
        <f t="shared" si="74"/>
        <v/>
      </c>
      <c r="Q175" s="27" t="str">
        <f t="shared" si="75"/>
        <v/>
      </c>
      <c r="R175" s="27" t="str">
        <f t="shared" si="76"/>
        <v/>
      </c>
      <c r="S175" s="27" t="str">
        <f t="shared" si="77"/>
        <v/>
      </c>
      <c r="T175" s="27" t="str">
        <f t="shared" si="78"/>
        <v/>
      </c>
      <c r="U175" s="30"/>
      <c r="V175" s="27" t="str">
        <f t="shared" si="79"/>
        <v/>
      </c>
      <c r="W175" s="27" t="str">
        <f t="shared" si="80"/>
        <v/>
      </c>
      <c r="X175" s="29" t="str">
        <f t="shared" si="81"/>
        <v/>
      </c>
      <c r="Y175" s="27" t="str">
        <f t="shared" si="82"/>
        <v/>
      </c>
      <c r="Z175" s="27" t="str">
        <f t="shared" si="83"/>
        <v/>
      </c>
      <c r="AA175" s="27" t="str">
        <f t="shared" si="84"/>
        <v/>
      </c>
      <c r="AB175" s="27" t="str">
        <f t="shared" si="85"/>
        <v/>
      </c>
      <c r="AC175" s="27" t="str">
        <f t="shared" si="86"/>
        <v/>
      </c>
      <c r="AD175" s="27" t="str">
        <f t="shared" si="87"/>
        <v/>
      </c>
      <c r="AE175" s="27" t="str">
        <f t="shared" si="88"/>
        <v/>
      </c>
      <c r="AF175" s="27" t="str">
        <f t="shared" si="89"/>
        <v/>
      </c>
      <c r="AG175" s="27" t="str">
        <f t="shared" si="90"/>
        <v/>
      </c>
    </row>
    <row r="176" spans="1:33" x14ac:dyDescent="0.2">
      <c r="A176" s="36" t="s">
        <v>53</v>
      </c>
      <c r="B176" s="36" t="s">
        <v>1052</v>
      </c>
      <c r="C176" s="36" t="s">
        <v>1053</v>
      </c>
      <c r="D176" s="22" t="str">
        <f t="shared" si="71"/>
        <v>A-CAM II &gt; HC Legacy</v>
      </c>
      <c r="E176" s="23">
        <v>434700</v>
      </c>
      <c r="F176" s="23">
        <v>468079.9</v>
      </c>
      <c r="G176" s="24">
        <f t="shared" si="67"/>
        <v>33379.900000000023</v>
      </c>
      <c r="H176" s="25">
        <f t="shared" si="68"/>
        <v>7.6788359788359836E-2</v>
      </c>
      <c r="I176" s="26"/>
      <c r="J176" s="27">
        <f t="shared" si="69"/>
        <v>468079.9</v>
      </c>
      <c r="K176" s="30"/>
      <c r="L176" s="27" t="str">
        <f t="shared" si="70"/>
        <v/>
      </c>
      <c r="M176" s="30"/>
      <c r="N176" s="27" t="str">
        <f t="shared" si="72"/>
        <v/>
      </c>
      <c r="O176" s="27" t="str">
        <f t="shared" si="73"/>
        <v/>
      </c>
      <c r="P176" s="29" t="str">
        <f t="shared" si="74"/>
        <v/>
      </c>
      <c r="Q176" s="27" t="str">
        <f t="shared" si="75"/>
        <v/>
      </c>
      <c r="R176" s="27" t="str">
        <f t="shared" si="76"/>
        <v/>
      </c>
      <c r="S176" s="27" t="str">
        <f t="shared" si="77"/>
        <v/>
      </c>
      <c r="T176" s="27" t="str">
        <f t="shared" si="78"/>
        <v/>
      </c>
      <c r="U176" s="30"/>
      <c r="V176" s="27" t="str">
        <f t="shared" si="79"/>
        <v/>
      </c>
      <c r="W176" s="27" t="str">
        <f t="shared" si="80"/>
        <v/>
      </c>
      <c r="X176" s="29" t="str">
        <f t="shared" si="81"/>
        <v/>
      </c>
      <c r="Y176" s="27" t="str">
        <f t="shared" si="82"/>
        <v/>
      </c>
      <c r="Z176" s="27" t="str">
        <f t="shared" si="83"/>
        <v/>
      </c>
      <c r="AA176" s="27" t="str">
        <f t="shared" si="84"/>
        <v/>
      </c>
      <c r="AB176" s="27" t="str">
        <f t="shared" si="85"/>
        <v/>
      </c>
      <c r="AC176" s="27" t="str">
        <f t="shared" si="86"/>
        <v/>
      </c>
      <c r="AD176" s="27" t="str">
        <f t="shared" si="87"/>
        <v/>
      </c>
      <c r="AE176" s="27" t="str">
        <f t="shared" si="88"/>
        <v/>
      </c>
      <c r="AF176" s="27" t="str">
        <f t="shared" si="89"/>
        <v/>
      </c>
      <c r="AG176" s="27" t="str">
        <f t="shared" si="90"/>
        <v/>
      </c>
    </row>
    <row r="177" spans="1:34" x14ac:dyDescent="0.2">
      <c r="A177" s="36" t="s">
        <v>53</v>
      </c>
      <c r="B177" s="36" t="s">
        <v>1102</v>
      </c>
      <c r="C177" s="36" t="s">
        <v>1103</v>
      </c>
      <c r="D177" s="22" t="str">
        <f t="shared" si="71"/>
        <v>A-CAM II &gt; HC Legacy</v>
      </c>
      <c r="E177" s="23">
        <v>844254</v>
      </c>
      <c r="F177" s="23">
        <v>895908.86</v>
      </c>
      <c r="G177" s="24">
        <f t="shared" si="67"/>
        <v>51654.859999999986</v>
      </c>
      <c r="H177" s="25">
        <f t="shared" si="68"/>
        <v>6.1184027555688199E-2</v>
      </c>
      <c r="I177" s="26"/>
      <c r="J177" s="27">
        <f t="shared" si="69"/>
        <v>895908.86</v>
      </c>
      <c r="K177" s="30"/>
      <c r="L177" s="27" t="str">
        <f t="shared" si="70"/>
        <v/>
      </c>
      <c r="M177" s="30"/>
      <c r="N177" s="27" t="str">
        <f t="shared" si="72"/>
        <v/>
      </c>
      <c r="O177" s="27" t="str">
        <f t="shared" si="73"/>
        <v/>
      </c>
      <c r="P177" s="29" t="str">
        <f t="shared" si="74"/>
        <v/>
      </c>
      <c r="Q177" s="27" t="str">
        <f t="shared" si="75"/>
        <v/>
      </c>
      <c r="R177" s="27" t="str">
        <f t="shared" si="76"/>
        <v/>
      </c>
      <c r="S177" s="27" t="str">
        <f t="shared" si="77"/>
        <v/>
      </c>
      <c r="T177" s="27" t="str">
        <f t="shared" si="78"/>
        <v/>
      </c>
      <c r="U177" s="30"/>
      <c r="V177" s="27" t="str">
        <f t="shared" si="79"/>
        <v/>
      </c>
      <c r="W177" s="27" t="str">
        <f t="shared" si="80"/>
        <v/>
      </c>
      <c r="X177" s="29" t="str">
        <f t="shared" si="81"/>
        <v/>
      </c>
      <c r="Y177" s="27" t="str">
        <f t="shared" si="82"/>
        <v/>
      </c>
      <c r="Z177" s="27" t="str">
        <f t="shared" si="83"/>
        <v/>
      </c>
      <c r="AA177" s="27" t="str">
        <f t="shared" si="84"/>
        <v/>
      </c>
      <c r="AB177" s="27" t="str">
        <f t="shared" si="85"/>
        <v/>
      </c>
      <c r="AC177" s="27" t="str">
        <f t="shared" si="86"/>
        <v/>
      </c>
      <c r="AD177" s="27" t="str">
        <f t="shared" si="87"/>
        <v/>
      </c>
      <c r="AE177" s="27" t="str">
        <f t="shared" si="88"/>
        <v/>
      </c>
      <c r="AF177" s="27" t="str">
        <f t="shared" si="89"/>
        <v/>
      </c>
      <c r="AG177" s="27" t="str">
        <f t="shared" si="90"/>
        <v/>
      </c>
      <c r="AH177" s="31"/>
    </row>
    <row r="178" spans="1:34" x14ac:dyDescent="0.2">
      <c r="A178" s="36" t="s">
        <v>54</v>
      </c>
      <c r="B178" s="36" t="s">
        <v>276</v>
      </c>
      <c r="C178" s="36" t="s">
        <v>277</v>
      </c>
      <c r="D178" s="22" t="str">
        <f t="shared" si="71"/>
        <v>Tier 3</v>
      </c>
      <c r="E178" s="23">
        <v>6876048</v>
      </c>
      <c r="F178" s="23">
        <v>3077342.76</v>
      </c>
      <c r="G178" s="24">
        <f t="shared" si="67"/>
        <v>-3798705.24</v>
      </c>
      <c r="H178" s="25">
        <f t="shared" si="68"/>
        <v>0.55245472980991406</v>
      </c>
      <c r="I178" s="26"/>
      <c r="J178" s="27" t="str">
        <f t="shared" si="69"/>
        <v/>
      </c>
      <c r="K178" s="30"/>
      <c r="L178" s="27" t="str">
        <f t="shared" si="70"/>
        <v/>
      </c>
      <c r="M178" s="30"/>
      <c r="N178" s="27" t="str">
        <f t="shared" si="72"/>
        <v/>
      </c>
      <c r="O178" s="27" t="str">
        <f t="shared" si="73"/>
        <v/>
      </c>
      <c r="P178" s="29" t="str">
        <f t="shared" si="74"/>
        <v/>
      </c>
      <c r="Q178" s="27" t="str">
        <f t="shared" si="75"/>
        <v/>
      </c>
      <c r="R178" s="27" t="str">
        <f t="shared" si="76"/>
        <v/>
      </c>
      <c r="S178" s="27" t="str">
        <f t="shared" si="77"/>
        <v/>
      </c>
      <c r="T178" s="27" t="str">
        <f t="shared" si="78"/>
        <v/>
      </c>
      <c r="U178" s="30"/>
      <c r="V178" s="27">
        <f t="shared" si="79"/>
        <v>379870.52400000003</v>
      </c>
      <c r="W178" s="27">
        <f t="shared" si="80"/>
        <v>343802.4</v>
      </c>
      <c r="X178" s="29" t="str">
        <f t="shared" si="81"/>
        <v>Yes</v>
      </c>
      <c r="Y178" s="27">
        <f t="shared" si="82"/>
        <v>6496177.4759999998</v>
      </c>
      <c r="Z178" s="27">
        <f t="shared" si="83"/>
        <v>6116306.9519999996</v>
      </c>
      <c r="AA178" s="27">
        <f t="shared" si="84"/>
        <v>5736436.4279999994</v>
      </c>
      <c r="AB178" s="27">
        <f t="shared" si="85"/>
        <v>5356565.9039999992</v>
      </c>
      <c r="AC178" s="27">
        <f t="shared" si="86"/>
        <v>4976695.38</v>
      </c>
      <c r="AD178" s="27">
        <f t="shared" si="87"/>
        <v>4596824.8559999997</v>
      </c>
      <c r="AE178" s="27">
        <f t="shared" si="88"/>
        <v>4216954.3319999995</v>
      </c>
      <c r="AF178" s="27">
        <f t="shared" si="89"/>
        <v>3837083.8079999997</v>
      </c>
      <c r="AG178" s="27">
        <f t="shared" si="90"/>
        <v>3457213.284</v>
      </c>
    </row>
    <row r="179" spans="1:34" x14ac:dyDescent="0.2">
      <c r="A179" s="36" t="s">
        <v>54</v>
      </c>
      <c r="B179" s="36" t="s">
        <v>310</v>
      </c>
      <c r="C179" s="36" t="s">
        <v>311</v>
      </c>
      <c r="D179" s="22" t="str">
        <f t="shared" si="71"/>
        <v>Tier 2</v>
      </c>
      <c r="E179" s="23">
        <v>333180</v>
      </c>
      <c r="F179" s="23">
        <v>289159.36</v>
      </c>
      <c r="G179" s="24">
        <f t="shared" si="67"/>
        <v>-44020.640000000014</v>
      </c>
      <c r="H179" s="25">
        <f t="shared" si="68"/>
        <v>0.13212269644036262</v>
      </c>
      <c r="I179" s="26"/>
      <c r="J179" s="27" t="str">
        <f t="shared" si="69"/>
        <v/>
      </c>
      <c r="K179" s="30"/>
      <c r="L179" s="27" t="str">
        <f t="shared" si="70"/>
        <v/>
      </c>
      <c r="M179" s="30"/>
      <c r="N179" s="27">
        <f t="shared" si="72"/>
        <v>8804.1280000000024</v>
      </c>
      <c r="O179" s="27">
        <f t="shared" si="73"/>
        <v>16659</v>
      </c>
      <c r="P179" s="29" t="str">
        <f t="shared" si="74"/>
        <v>No</v>
      </c>
      <c r="Q179" s="27">
        <f t="shared" si="75"/>
        <v>316521</v>
      </c>
      <c r="R179" s="27">
        <f t="shared" si="76"/>
        <v>299862</v>
      </c>
      <c r="S179" s="27">
        <f t="shared" si="77"/>
        <v>289159.36</v>
      </c>
      <c r="T179" s="27">
        <f t="shared" si="78"/>
        <v>289159.36</v>
      </c>
      <c r="U179" s="30"/>
      <c r="V179" s="27" t="str">
        <f t="shared" si="79"/>
        <v/>
      </c>
      <c r="W179" s="27" t="str">
        <f t="shared" si="80"/>
        <v/>
      </c>
      <c r="X179" s="29" t="str">
        <f t="shared" si="81"/>
        <v/>
      </c>
      <c r="Y179" s="27" t="str">
        <f t="shared" si="82"/>
        <v/>
      </c>
      <c r="Z179" s="27" t="str">
        <f t="shared" si="83"/>
        <v/>
      </c>
      <c r="AA179" s="27" t="str">
        <f t="shared" si="84"/>
        <v/>
      </c>
      <c r="AB179" s="27" t="str">
        <f t="shared" si="85"/>
        <v/>
      </c>
      <c r="AC179" s="27" t="str">
        <f t="shared" si="86"/>
        <v/>
      </c>
      <c r="AD179" s="27" t="str">
        <f t="shared" si="87"/>
        <v/>
      </c>
      <c r="AE179" s="27" t="str">
        <f t="shared" si="88"/>
        <v/>
      </c>
      <c r="AF179" s="27" t="str">
        <f t="shared" si="89"/>
        <v/>
      </c>
      <c r="AG179" s="27" t="str">
        <f t="shared" si="90"/>
        <v/>
      </c>
    </row>
    <row r="180" spans="1:34" x14ac:dyDescent="0.2">
      <c r="A180" s="36" t="s">
        <v>54</v>
      </c>
      <c r="B180" s="36" t="s">
        <v>332</v>
      </c>
      <c r="C180" s="36" t="s">
        <v>333</v>
      </c>
      <c r="D180" s="22" t="str">
        <f t="shared" si="71"/>
        <v>A-CAM II &gt; HC Legacy</v>
      </c>
      <c r="E180" s="23">
        <v>581271</v>
      </c>
      <c r="F180" s="23">
        <v>1010211.7</v>
      </c>
      <c r="G180" s="24">
        <f t="shared" si="67"/>
        <v>428940.69999999995</v>
      </c>
      <c r="H180" s="25">
        <f t="shared" si="68"/>
        <v>0.73793583371611515</v>
      </c>
      <c r="I180" s="26"/>
      <c r="J180" s="27">
        <f t="shared" si="69"/>
        <v>1010211.7</v>
      </c>
      <c r="K180" s="30"/>
      <c r="L180" s="27" t="str">
        <f t="shared" si="70"/>
        <v/>
      </c>
      <c r="M180" s="30"/>
      <c r="N180" s="27" t="str">
        <f t="shared" si="72"/>
        <v/>
      </c>
      <c r="O180" s="27" t="str">
        <f t="shared" si="73"/>
        <v/>
      </c>
      <c r="P180" s="29" t="str">
        <f t="shared" si="74"/>
        <v/>
      </c>
      <c r="Q180" s="27" t="str">
        <f t="shared" si="75"/>
        <v/>
      </c>
      <c r="R180" s="27" t="str">
        <f t="shared" si="76"/>
        <v/>
      </c>
      <c r="S180" s="27" t="str">
        <f t="shared" si="77"/>
        <v/>
      </c>
      <c r="T180" s="27" t="str">
        <f t="shared" si="78"/>
        <v/>
      </c>
      <c r="U180" s="30"/>
      <c r="V180" s="27" t="str">
        <f t="shared" si="79"/>
        <v/>
      </c>
      <c r="W180" s="27" t="str">
        <f t="shared" si="80"/>
        <v/>
      </c>
      <c r="X180" s="29" t="str">
        <f t="shared" si="81"/>
        <v/>
      </c>
      <c r="Y180" s="27" t="str">
        <f t="shared" si="82"/>
        <v/>
      </c>
      <c r="Z180" s="27" t="str">
        <f t="shared" si="83"/>
        <v/>
      </c>
      <c r="AA180" s="27" t="str">
        <f t="shared" si="84"/>
        <v/>
      </c>
      <c r="AB180" s="27" t="str">
        <f t="shared" si="85"/>
        <v/>
      </c>
      <c r="AC180" s="27" t="str">
        <f t="shared" si="86"/>
        <v/>
      </c>
      <c r="AD180" s="27" t="str">
        <f t="shared" si="87"/>
        <v/>
      </c>
      <c r="AE180" s="27" t="str">
        <f t="shared" si="88"/>
        <v/>
      </c>
      <c r="AF180" s="27" t="str">
        <f t="shared" si="89"/>
        <v/>
      </c>
      <c r="AG180" s="27" t="str">
        <f t="shared" si="90"/>
        <v/>
      </c>
    </row>
    <row r="181" spans="1:34" x14ac:dyDescent="0.2">
      <c r="A181" s="36" t="s">
        <v>54</v>
      </c>
      <c r="B181" s="36" t="s">
        <v>371</v>
      </c>
      <c r="C181" s="36" t="s">
        <v>372</v>
      </c>
      <c r="D181" s="22" t="str">
        <f t="shared" si="71"/>
        <v>Tier 3</v>
      </c>
      <c r="E181" s="23">
        <v>2896536</v>
      </c>
      <c r="F181" s="23">
        <v>2061541.25</v>
      </c>
      <c r="G181" s="24">
        <f t="shared" si="67"/>
        <v>-834994.75</v>
      </c>
      <c r="H181" s="25">
        <f t="shared" si="68"/>
        <v>0.28827356193743148</v>
      </c>
      <c r="I181" s="26"/>
      <c r="J181" s="27" t="str">
        <f t="shared" si="69"/>
        <v/>
      </c>
      <c r="K181" s="30"/>
      <c r="L181" s="27" t="str">
        <f t="shared" si="70"/>
        <v/>
      </c>
      <c r="M181" s="30"/>
      <c r="N181" s="27" t="str">
        <f t="shared" si="72"/>
        <v/>
      </c>
      <c r="O181" s="27" t="str">
        <f t="shared" si="73"/>
        <v/>
      </c>
      <c r="P181" s="29" t="str">
        <f t="shared" si="74"/>
        <v/>
      </c>
      <c r="Q181" s="27" t="str">
        <f t="shared" si="75"/>
        <v/>
      </c>
      <c r="R181" s="27" t="str">
        <f t="shared" si="76"/>
        <v/>
      </c>
      <c r="S181" s="27" t="str">
        <f t="shared" si="77"/>
        <v/>
      </c>
      <c r="T181" s="27" t="str">
        <f t="shared" si="78"/>
        <v/>
      </c>
      <c r="U181" s="30"/>
      <c r="V181" s="27">
        <f t="shared" si="79"/>
        <v>83499.475000000006</v>
      </c>
      <c r="W181" s="27">
        <f t="shared" si="80"/>
        <v>144826.80000000002</v>
      </c>
      <c r="X181" s="29" t="str">
        <f t="shared" si="81"/>
        <v>No</v>
      </c>
      <c r="Y181" s="27">
        <f t="shared" si="82"/>
        <v>2751709.1999999997</v>
      </c>
      <c r="Z181" s="27">
        <f t="shared" si="83"/>
        <v>2606882.4</v>
      </c>
      <c r="AA181" s="27">
        <f t="shared" si="84"/>
        <v>2462055.6</v>
      </c>
      <c r="AB181" s="27">
        <f t="shared" si="85"/>
        <v>2317228.8000000003</v>
      </c>
      <c r="AC181" s="27">
        <f t="shared" si="86"/>
        <v>2172402</v>
      </c>
      <c r="AD181" s="27">
        <f t="shared" si="87"/>
        <v>2061541.25</v>
      </c>
      <c r="AE181" s="27">
        <f t="shared" si="88"/>
        <v>2061541.25</v>
      </c>
      <c r="AF181" s="27">
        <f t="shared" si="89"/>
        <v>2061541.25</v>
      </c>
      <c r="AG181" s="27">
        <f t="shared" si="90"/>
        <v>2061541.25</v>
      </c>
    </row>
    <row r="182" spans="1:34" x14ac:dyDescent="0.2">
      <c r="A182" s="36" t="s">
        <v>54</v>
      </c>
      <c r="B182" s="36" t="s">
        <v>491</v>
      </c>
      <c r="C182" s="36" t="s">
        <v>492</v>
      </c>
      <c r="D182" s="22" t="str">
        <f t="shared" si="71"/>
        <v>A-CAM II &gt; HC Legacy</v>
      </c>
      <c r="E182" s="23">
        <v>249960</v>
      </c>
      <c r="F182" s="23">
        <v>471732</v>
      </c>
      <c r="G182" s="24">
        <f t="shared" si="67"/>
        <v>221772</v>
      </c>
      <c r="H182" s="25">
        <f t="shared" si="68"/>
        <v>0.88722995679308692</v>
      </c>
      <c r="I182" s="26"/>
      <c r="J182" s="27">
        <f t="shared" si="69"/>
        <v>471732</v>
      </c>
      <c r="K182" s="30"/>
      <c r="L182" s="27" t="str">
        <f t="shared" si="70"/>
        <v/>
      </c>
      <c r="M182" s="30"/>
      <c r="N182" s="27" t="str">
        <f t="shared" si="72"/>
        <v/>
      </c>
      <c r="O182" s="27" t="str">
        <f t="shared" si="73"/>
        <v/>
      </c>
      <c r="P182" s="29" t="str">
        <f t="shared" si="74"/>
        <v/>
      </c>
      <c r="Q182" s="27" t="str">
        <f t="shared" si="75"/>
        <v/>
      </c>
      <c r="R182" s="27" t="str">
        <f t="shared" si="76"/>
        <v/>
      </c>
      <c r="S182" s="27" t="str">
        <f t="shared" si="77"/>
        <v/>
      </c>
      <c r="T182" s="27" t="str">
        <f t="shared" si="78"/>
        <v/>
      </c>
      <c r="U182" s="30"/>
      <c r="V182" s="27" t="str">
        <f t="shared" si="79"/>
        <v/>
      </c>
      <c r="W182" s="27" t="str">
        <f t="shared" si="80"/>
        <v/>
      </c>
      <c r="X182" s="29" t="str">
        <f t="shared" si="81"/>
        <v/>
      </c>
      <c r="Y182" s="27" t="str">
        <f t="shared" si="82"/>
        <v/>
      </c>
      <c r="Z182" s="27" t="str">
        <f t="shared" si="83"/>
        <v/>
      </c>
      <c r="AA182" s="27" t="str">
        <f t="shared" si="84"/>
        <v/>
      </c>
      <c r="AB182" s="27" t="str">
        <f t="shared" si="85"/>
        <v/>
      </c>
      <c r="AC182" s="27" t="str">
        <f t="shared" si="86"/>
        <v/>
      </c>
      <c r="AD182" s="27" t="str">
        <f t="shared" si="87"/>
        <v/>
      </c>
      <c r="AE182" s="27" t="str">
        <f t="shared" si="88"/>
        <v/>
      </c>
      <c r="AF182" s="27" t="str">
        <f t="shared" si="89"/>
        <v/>
      </c>
      <c r="AG182" s="27" t="str">
        <f t="shared" si="90"/>
        <v/>
      </c>
    </row>
    <row r="183" spans="1:34" x14ac:dyDescent="0.2">
      <c r="A183" s="36" t="s">
        <v>54</v>
      </c>
      <c r="B183" s="36" t="s">
        <v>511</v>
      </c>
      <c r="C183" s="36" t="s">
        <v>512</v>
      </c>
      <c r="D183" s="22" t="str">
        <f t="shared" si="71"/>
        <v>Tier 3</v>
      </c>
      <c r="E183" s="23">
        <v>6295482</v>
      </c>
      <c r="F183" s="23">
        <v>439373.16</v>
      </c>
      <c r="G183" s="24">
        <f t="shared" si="67"/>
        <v>-5856108.8399999999</v>
      </c>
      <c r="H183" s="25">
        <f t="shared" si="68"/>
        <v>0.93020817786469723</v>
      </c>
      <c r="I183" s="26"/>
      <c r="J183" s="27" t="str">
        <f t="shared" si="69"/>
        <v/>
      </c>
      <c r="K183" s="30"/>
      <c r="L183" s="27" t="str">
        <f t="shared" si="70"/>
        <v/>
      </c>
      <c r="M183" s="30"/>
      <c r="N183" s="27" t="str">
        <f t="shared" si="72"/>
        <v/>
      </c>
      <c r="O183" s="27" t="str">
        <f t="shared" si="73"/>
        <v/>
      </c>
      <c r="P183" s="29" t="str">
        <f t="shared" si="74"/>
        <v/>
      </c>
      <c r="Q183" s="27" t="str">
        <f t="shared" si="75"/>
        <v/>
      </c>
      <c r="R183" s="27" t="str">
        <f t="shared" si="76"/>
        <v/>
      </c>
      <c r="S183" s="27" t="str">
        <f t="shared" si="77"/>
        <v/>
      </c>
      <c r="T183" s="27" t="str">
        <f t="shared" si="78"/>
        <v/>
      </c>
      <c r="U183" s="30"/>
      <c r="V183" s="27">
        <f t="shared" si="79"/>
        <v>585610.88399999996</v>
      </c>
      <c r="W183" s="27">
        <f t="shared" si="80"/>
        <v>314774.10000000003</v>
      </c>
      <c r="X183" s="29" t="str">
        <f t="shared" si="81"/>
        <v>Yes</v>
      </c>
      <c r="Y183" s="27">
        <f t="shared" si="82"/>
        <v>5709871.1160000004</v>
      </c>
      <c r="Z183" s="27">
        <f t="shared" si="83"/>
        <v>5124260.2319999998</v>
      </c>
      <c r="AA183" s="27">
        <f t="shared" si="84"/>
        <v>4538649.3479999993</v>
      </c>
      <c r="AB183" s="27">
        <f t="shared" si="85"/>
        <v>3953038.4640000002</v>
      </c>
      <c r="AC183" s="27">
        <f t="shared" si="86"/>
        <v>3367427.58</v>
      </c>
      <c r="AD183" s="27">
        <f t="shared" si="87"/>
        <v>2781816.696</v>
      </c>
      <c r="AE183" s="27">
        <f t="shared" si="88"/>
        <v>2196205.8119999999</v>
      </c>
      <c r="AF183" s="27">
        <f t="shared" si="89"/>
        <v>1610594.9279999998</v>
      </c>
      <c r="AG183" s="27">
        <f t="shared" si="90"/>
        <v>1024984.044</v>
      </c>
      <c r="AH183" s="32"/>
    </row>
    <row r="184" spans="1:34" x14ac:dyDescent="0.2">
      <c r="A184" s="36" t="s">
        <v>54</v>
      </c>
      <c r="B184" s="36" t="s">
        <v>571</v>
      </c>
      <c r="C184" s="36" t="s">
        <v>572</v>
      </c>
      <c r="D184" s="22" t="str">
        <f t="shared" si="71"/>
        <v>Tier 3</v>
      </c>
      <c r="E184" s="23">
        <v>1988436</v>
      </c>
      <c r="F184" s="23">
        <v>184337.95</v>
      </c>
      <c r="G184" s="24">
        <f t="shared" si="67"/>
        <v>-1804098.05</v>
      </c>
      <c r="H184" s="25">
        <f t="shared" si="68"/>
        <v>0.90729500471727531</v>
      </c>
      <c r="I184" s="26"/>
      <c r="J184" s="27" t="str">
        <f t="shared" si="69"/>
        <v/>
      </c>
      <c r="K184" s="30"/>
      <c r="L184" s="27" t="str">
        <f t="shared" si="70"/>
        <v/>
      </c>
      <c r="M184" s="30"/>
      <c r="N184" s="27" t="str">
        <f t="shared" si="72"/>
        <v/>
      </c>
      <c r="O184" s="27" t="str">
        <f t="shared" si="73"/>
        <v/>
      </c>
      <c r="P184" s="29" t="str">
        <f t="shared" si="74"/>
        <v/>
      </c>
      <c r="Q184" s="27" t="str">
        <f t="shared" si="75"/>
        <v/>
      </c>
      <c r="R184" s="27" t="str">
        <f t="shared" si="76"/>
        <v/>
      </c>
      <c r="S184" s="27" t="str">
        <f t="shared" si="77"/>
        <v/>
      </c>
      <c r="T184" s="27" t="str">
        <f t="shared" si="78"/>
        <v/>
      </c>
      <c r="U184" s="30"/>
      <c r="V184" s="27">
        <f t="shared" si="79"/>
        <v>180409.80500000002</v>
      </c>
      <c r="W184" s="27">
        <f t="shared" si="80"/>
        <v>99421.8</v>
      </c>
      <c r="X184" s="29" t="str">
        <f t="shared" si="81"/>
        <v>Yes</v>
      </c>
      <c r="Y184" s="27">
        <f t="shared" si="82"/>
        <v>1808026.1950000001</v>
      </c>
      <c r="Z184" s="27">
        <f t="shared" si="83"/>
        <v>1627616.3900000001</v>
      </c>
      <c r="AA184" s="27">
        <f t="shared" si="84"/>
        <v>1447206.585</v>
      </c>
      <c r="AB184" s="27">
        <f t="shared" si="85"/>
        <v>1266796.78</v>
      </c>
      <c r="AC184" s="27">
        <f t="shared" si="86"/>
        <v>1086386.9750000001</v>
      </c>
      <c r="AD184" s="27">
        <f t="shared" si="87"/>
        <v>905977.17000000016</v>
      </c>
      <c r="AE184" s="27">
        <f t="shared" si="88"/>
        <v>725567.36499999999</v>
      </c>
      <c r="AF184" s="27">
        <f t="shared" si="89"/>
        <v>545157.56000000006</v>
      </c>
      <c r="AG184" s="27">
        <f t="shared" si="90"/>
        <v>364747.755</v>
      </c>
    </row>
    <row r="185" spans="1:34" x14ac:dyDescent="0.2">
      <c r="A185" s="36" t="s">
        <v>54</v>
      </c>
      <c r="B185" s="36" t="s">
        <v>639</v>
      </c>
      <c r="C185" s="36" t="s">
        <v>640</v>
      </c>
      <c r="D185" s="22" t="str">
        <f t="shared" si="71"/>
        <v>Tier 3</v>
      </c>
      <c r="E185" s="23">
        <v>555630</v>
      </c>
      <c r="F185" s="23">
        <v>372614.42</v>
      </c>
      <c r="G185" s="24">
        <f t="shared" si="67"/>
        <v>-183015.58000000002</v>
      </c>
      <c r="H185" s="25">
        <f t="shared" si="68"/>
        <v>0.32938390655652144</v>
      </c>
      <c r="I185" s="26"/>
      <c r="J185" s="27" t="str">
        <f t="shared" si="69"/>
        <v/>
      </c>
      <c r="K185" s="30"/>
      <c r="L185" s="27" t="str">
        <f t="shared" si="70"/>
        <v/>
      </c>
      <c r="M185" s="30"/>
      <c r="N185" s="27" t="str">
        <f t="shared" si="72"/>
        <v/>
      </c>
      <c r="O185" s="27" t="str">
        <f t="shared" si="73"/>
        <v/>
      </c>
      <c r="P185" s="29" t="str">
        <f t="shared" si="74"/>
        <v/>
      </c>
      <c r="Q185" s="27" t="str">
        <f t="shared" si="75"/>
        <v/>
      </c>
      <c r="R185" s="27" t="str">
        <f t="shared" si="76"/>
        <v/>
      </c>
      <c r="S185" s="27" t="str">
        <f t="shared" si="77"/>
        <v/>
      </c>
      <c r="T185" s="27" t="str">
        <f t="shared" si="78"/>
        <v/>
      </c>
      <c r="U185" s="30"/>
      <c r="V185" s="27">
        <f t="shared" si="79"/>
        <v>18301.558000000001</v>
      </c>
      <c r="W185" s="27">
        <f t="shared" si="80"/>
        <v>27781.5</v>
      </c>
      <c r="X185" s="29" t="str">
        <f t="shared" si="81"/>
        <v>No</v>
      </c>
      <c r="Y185" s="27">
        <f t="shared" si="82"/>
        <v>527848.5</v>
      </c>
      <c r="Z185" s="27">
        <f t="shared" si="83"/>
        <v>500067</v>
      </c>
      <c r="AA185" s="27">
        <f t="shared" si="84"/>
        <v>472285.5</v>
      </c>
      <c r="AB185" s="27">
        <f t="shared" si="85"/>
        <v>444504</v>
      </c>
      <c r="AC185" s="27">
        <f t="shared" si="86"/>
        <v>416722.5</v>
      </c>
      <c r="AD185" s="27">
        <f t="shared" si="87"/>
        <v>388941</v>
      </c>
      <c r="AE185" s="27">
        <f t="shared" si="88"/>
        <v>372614.42</v>
      </c>
      <c r="AF185" s="27">
        <f t="shared" si="89"/>
        <v>372614.42</v>
      </c>
      <c r="AG185" s="27">
        <f t="shared" si="90"/>
        <v>372614.42</v>
      </c>
    </row>
    <row r="186" spans="1:34" x14ac:dyDescent="0.2">
      <c r="A186" s="36" t="s">
        <v>54</v>
      </c>
      <c r="B186" s="36" t="s">
        <v>645</v>
      </c>
      <c r="C186" s="36" t="s">
        <v>646</v>
      </c>
      <c r="D186" s="22" t="str">
        <f t="shared" si="71"/>
        <v>Tier 3</v>
      </c>
      <c r="E186" s="23">
        <v>2008734</v>
      </c>
      <c r="F186" s="23">
        <v>747964.96</v>
      </c>
      <c r="G186" s="24">
        <f t="shared" si="67"/>
        <v>-1260769.04</v>
      </c>
      <c r="H186" s="25">
        <f t="shared" si="68"/>
        <v>0.62764360039706601</v>
      </c>
      <c r="I186" s="26"/>
      <c r="J186" s="27" t="str">
        <f t="shared" si="69"/>
        <v/>
      </c>
      <c r="K186" s="30"/>
      <c r="L186" s="27" t="str">
        <f t="shared" si="70"/>
        <v/>
      </c>
      <c r="M186" s="30"/>
      <c r="N186" s="27" t="str">
        <f t="shared" si="72"/>
        <v/>
      </c>
      <c r="O186" s="27" t="str">
        <f t="shared" si="73"/>
        <v/>
      </c>
      <c r="P186" s="29" t="str">
        <f t="shared" si="74"/>
        <v/>
      </c>
      <c r="Q186" s="27" t="str">
        <f t="shared" si="75"/>
        <v/>
      </c>
      <c r="R186" s="27" t="str">
        <f t="shared" si="76"/>
        <v/>
      </c>
      <c r="S186" s="27" t="str">
        <f t="shared" si="77"/>
        <v/>
      </c>
      <c r="T186" s="27" t="str">
        <f t="shared" si="78"/>
        <v/>
      </c>
      <c r="U186" s="30"/>
      <c r="V186" s="27">
        <f t="shared" si="79"/>
        <v>126076.90400000001</v>
      </c>
      <c r="W186" s="27">
        <f t="shared" si="80"/>
        <v>100436.70000000001</v>
      </c>
      <c r="X186" s="29" t="str">
        <f t="shared" si="81"/>
        <v>Yes</v>
      </c>
      <c r="Y186" s="27">
        <f t="shared" si="82"/>
        <v>1882657.0960000001</v>
      </c>
      <c r="Z186" s="27">
        <f t="shared" si="83"/>
        <v>1756580.192</v>
      </c>
      <c r="AA186" s="27">
        <f t="shared" si="84"/>
        <v>1630503.2879999999</v>
      </c>
      <c r="AB186" s="27">
        <f t="shared" si="85"/>
        <v>1504426.3840000001</v>
      </c>
      <c r="AC186" s="27">
        <f t="shared" si="86"/>
        <v>1378349.48</v>
      </c>
      <c r="AD186" s="27">
        <f t="shared" si="87"/>
        <v>1252272.5759999999</v>
      </c>
      <c r="AE186" s="27">
        <f t="shared" si="88"/>
        <v>1126195.672</v>
      </c>
      <c r="AF186" s="27">
        <f t="shared" si="89"/>
        <v>1000118.7679999999</v>
      </c>
      <c r="AG186" s="27">
        <f t="shared" si="90"/>
        <v>874041.86399999994</v>
      </c>
    </row>
    <row r="187" spans="1:34" x14ac:dyDescent="0.2">
      <c r="A187" s="36" t="s">
        <v>54</v>
      </c>
      <c r="B187" s="36" t="s">
        <v>657</v>
      </c>
      <c r="C187" s="36" t="s">
        <v>658</v>
      </c>
      <c r="D187" s="22" t="str">
        <f t="shared" si="71"/>
        <v>Tier 3</v>
      </c>
      <c r="E187" s="23">
        <v>1310994</v>
      </c>
      <c r="F187" s="23">
        <v>339222.39</v>
      </c>
      <c r="G187" s="24">
        <f t="shared" si="67"/>
        <v>-971771.61</v>
      </c>
      <c r="H187" s="25">
        <f t="shared" si="68"/>
        <v>0.74124794621485679</v>
      </c>
      <c r="I187" s="26"/>
      <c r="J187" s="27" t="str">
        <f t="shared" si="69"/>
        <v/>
      </c>
      <c r="K187" s="30"/>
      <c r="L187" s="27" t="str">
        <f t="shared" si="70"/>
        <v/>
      </c>
      <c r="M187" s="30"/>
      <c r="N187" s="27" t="str">
        <f t="shared" si="72"/>
        <v/>
      </c>
      <c r="O187" s="27" t="str">
        <f t="shared" si="73"/>
        <v/>
      </c>
      <c r="P187" s="29" t="str">
        <f t="shared" si="74"/>
        <v/>
      </c>
      <c r="Q187" s="27" t="str">
        <f t="shared" si="75"/>
        <v/>
      </c>
      <c r="R187" s="27" t="str">
        <f t="shared" si="76"/>
        <v/>
      </c>
      <c r="S187" s="27" t="str">
        <f t="shared" si="77"/>
        <v/>
      </c>
      <c r="T187" s="27" t="str">
        <f t="shared" si="78"/>
        <v/>
      </c>
      <c r="U187" s="30"/>
      <c r="V187" s="27">
        <f t="shared" si="79"/>
        <v>97177.161000000007</v>
      </c>
      <c r="W187" s="27">
        <f t="shared" si="80"/>
        <v>65549.7</v>
      </c>
      <c r="X187" s="29" t="str">
        <f t="shared" si="81"/>
        <v>Yes</v>
      </c>
      <c r="Y187" s="27">
        <f t="shared" si="82"/>
        <v>1213816.8390000002</v>
      </c>
      <c r="Z187" s="27">
        <f t="shared" si="83"/>
        <v>1116639.6780000001</v>
      </c>
      <c r="AA187" s="27">
        <f t="shared" si="84"/>
        <v>1019462.517</v>
      </c>
      <c r="AB187" s="27">
        <f t="shared" si="85"/>
        <v>922285.35600000003</v>
      </c>
      <c r="AC187" s="27">
        <f t="shared" si="86"/>
        <v>825108.19500000007</v>
      </c>
      <c r="AD187" s="27">
        <f t="shared" si="87"/>
        <v>727931.03399999999</v>
      </c>
      <c r="AE187" s="27">
        <f t="shared" si="88"/>
        <v>630753.87300000002</v>
      </c>
      <c r="AF187" s="27">
        <f t="shared" si="89"/>
        <v>533576.71200000006</v>
      </c>
      <c r="AG187" s="27">
        <f t="shared" si="90"/>
        <v>436399.55100000004</v>
      </c>
    </row>
    <row r="188" spans="1:34" x14ac:dyDescent="0.2">
      <c r="A188" s="36" t="s">
        <v>54</v>
      </c>
      <c r="B188" s="36" t="s">
        <v>713</v>
      </c>
      <c r="C188" s="36" t="s">
        <v>714</v>
      </c>
      <c r="D188" s="22" t="str">
        <f t="shared" si="71"/>
        <v>Tier 3</v>
      </c>
      <c r="E188" s="23">
        <v>1456902</v>
      </c>
      <c r="F188" s="23">
        <v>539230.21</v>
      </c>
      <c r="G188" s="24">
        <f t="shared" si="67"/>
        <v>-917671.79</v>
      </c>
      <c r="H188" s="25">
        <f t="shared" si="68"/>
        <v>0.62987887311569346</v>
      </c>
      <c r="I188" s="26"/>
      <c r="J188" s="27" t="str">
        <f t="shared" si="69"/>
        <v/>
      </c>
      <c r="K188" s="30"/>
      <c r="L188" s="27" t="str">
        <f t="shared" si="70"/>
        <v/>
      </c>
      <c r="M188" s="30"/>
      <c r="N188" s="27" t="str">
        <f t="shared" si="72"/>
        <v/>
      </c>
      <c r="O188" s="27" t="str">
        <f t="shared" si="73"/>
        <v/>
      </c>
      <c r="P188" s="29" t="str">
        <f t="shared" si="74"/>
        <v/>
      </c>
      <c r="Q188" s="27" t="str">
        <f t="shared" si="75"/>
        <v/>
      </c>
      <c r="R188" s="27" t="str">
        <f t="shared" si="76"/>
        <v/>
      </c>
      <c r="S188" s="27" t="str">
        <f t="shared" si="77"/>
        <v/>
      </c>
      <c r="T188" s="27" t="str">
        <f t="shared" si="78"/>
        <v/>
      </c>
      <c r="U188" s="30"/>
      <c r="V188" s="27">
        <f t="shared" si="79"/>
        <v>91767.179000000004</v>
      </c>
      <c r="W188" s="27">
        <f t="shared" si="80"/>
        <v>72845.100000000006</v>
      </c>
      <c r="X188" s="29" t="str">
        <f t="shared" si="81"/>
        <v>Yes</v>
      </c>
      <c r="Y188" s="27">
        <f t="shared" si="82"/>
        <v>1365134.821</v>
      </c>
      <c r="Z188" s="27">
        <f t="shared" si="83"/>
        <v>1273367.642</v>
      </c>
      <c r="AA188" s="27">
        <f t="shared" si="84"/>
        <v>1181600.463</v>
      </c>
      <c r="AB188" s="27">
        <f t="shared" si="85"/>
        <v>1089833.284</v>
      </c>
      <c r="AC188" s="27">
        <f t="shared" si="86"/>
        <v>998066.10499999998</v>
      </c>
      <c r="AD188" s="27">
        <f t="shared" si="87"/>
        <v>906298.92599999998</v>
      </c>
      <c r="AE188" s="27">
        <f t="shared" si="88"/>
        <v>814531.74699999997</v>
      </c>
      <c r="AF188" s="27">
        <f t="shared" si="89"/>
        <v>722764.56799999997</v>
      </c>
      <c r="AG188" s="27">
        <f t="shared" si="90"/>
        <v>630997.38899999997</v>
      </c>
    </row>
    <row r="189" spans="1:34" x14ac:dyDescent="0.2">
      <c r="A189" s="36" t="s">
        <v>54</v>
      </c>
      <c r="B189" s="36" t="s">
        <v>723</v>
      </c>
      <c r="C189" s="36" t="s">
        <v>724</v>
      </c>
      <c r="D189" s="22" t="str">
        <f t="shared" si="71"/>
        <v>Tier 1</v>
      </c>
      <c r="E189" s="23">
        <v>478032</v>
      </c>
      <c r="F189" s="23">
        <v>455185.38</v>
      </c>
      <c r="G189" s="24">
        <f t="shared" si="67"/>
        <v>-22846.619999999995</v>
      </c>
      <c r="H189" s="25">
        <f t="shared" si="68"/>
        <v>4.7793076614117871E-2</v>
      </c>
      <c r="I189" s="26"/>
      <c r="J189" s="27" t="str">
        <f t="shared" si="69"/>
        <v/>
      </c>
      <c r="K189" s="30"/>
      <c r="L189" s="27">
        <f t="shared" si="70"/>
        <v>466608.69</v>
      </c>
      <c r="M189" s="30"/>
      <c r="N189" s="27" t="str">
        <f t="shared" si="72"/>
        <v/>
      </c>
      <c r="O189" s="27" t="str">
        <f t="shared" si="73"/>
        <v/>
      </c>
      <c r="P189" s="29" t="str">
        <f t="shared" si="74"/>
        <v/>
      </c>
      <c r="Q189" s="27" t="str">
        <f t="shared" si="75"/>
        <v/>
      </c>
      <c r="R189" s="27" t="str">
        <f t="shared" si="76"/>
        <v/>
      </c>
      <c r="S189" s="27" t="str">
        <f t="shared" si="77"/>
        <v/>
      </c>
      <c r="T189" s="27" t="str">
        <f t="shared" si="78"/>
        <v/>
      </c>
      <c r="U189" s="30"/>
      <c r="V189" s="27" t="str">
        <f t="shared" si="79"/>
        <v/>
      </c>
      <c r="W189" s="27" t="str">
        <f t="shared" si="80"/>
        <v/>
      </c>
      <c r="X189" s="29" t="str">
        <f t="shared" si="81"/>
        <v/>
      </c>
      <c r="Y189" s="27" t="str">
        <f t="shared" si="82"/>
        <v/>
      </c>
      <c r="Z189" s="27" t="str">
        <f t="shared" si="83"/>
        <v/>
      </c>
      <c r="AA189" s="27" t="str">
        <f t="shared" si="84"/>
        <v/>
      </c>
      <c r="AB189" s="27" t="str">
        <f t="shared" si="85"/>
        <v/>
      </c>
      <c r="AC189" s="27" t="str">
        <f t="shared" si="86"/>
        <v/>
      </c>
      <c r="AD189" s="27" t="str">
        <f t="shared" si="87"/>
        <v/>
      </c>
      <c r="AE189" s="27" t="str">
        <f t="shared" si="88"/>
        <v/>
      </c>
      <c r="AF189" s="27" t="str">
        <f t="shared" si="89"/>
        <v/>
      </c>
      <c r="AG189" s="27" t="str">
        <f t="shared" si="90"/>
        <v/>
      </c>
    </row>
    <row r="190" spans="1:34" x14ac:dyDescent="0.2">
      <c r="A190" s="36" t="s">
        <v>54</v>
      </c>
      <c r="B190" s="36" t="s">
        <v>725</v>
      </c>
      <c r="C190" s="36" t="s">
        <v>726</v>
      </c>
      <c r="D190" s="22" t="str">
        <f t="shared" si="71"/>
        <v>Tier 3</v>
      </c>
      <c r="E190" s="23">
        <v>298278</v>
      </c>
      <c r="F190" s="23">
        <v>200277.11</v>
      </c>
      <c r="G190" s="24">
        <f t="shared" si="67"/>
        <v>-98000.890000000014</v>
      </c>
      <c r="H190" s="25">
        <f t="shared" si="68"/>
        <v>0.32855554214524713</v>
      </c>
      <c r="I190" s="26"/>
      <c r="J190" s="27" t="str">
        <f t="shared" si="69"/>
        <v/>
      </c>
      <c r="K190" s="30"/>
      <c r="L190" s="27" t="str">
        <f t="shared" si="70"/>
        <v/>
      </c>
      <c r="M190" s="30"/>
      <c r="N190" s="27" t="str">
        <f t="shared" si="72"/>
        <v/>
      </c>
      <c r="O190" s="27" t="str">
        <f t="shared" si="73"/>
        <v/>
      </c>
      <c r="P190" s="29" t="str">
        <f t="shared" si="74"/>
        <v/>
      </c>
      <c r="Q190" s="27" t="str">
        <f t="shared" si="75"/>
        <v/>
      </c>
      <c r="R190" s="27" t="str">
        <f t="shared" si="76"/>
        <v/>
      </c>
      <c r="S190" s="27" t="str">
        <f t="shared" si="77"/>
        <v/>
      </c>
      <c r="T190" s="27" t="str">
        <f t="shared" si="78"/>
        <v/>
      </c>
      <c r="U190" s="30"/>
      <c r="V190" s="27">
        <f t="shared" si="79"/>
        <v>9800.0890000000018</v>
      </c>
      <c r="W190" s="27">
        <f t="shared" si="80"/>
        <v>14913.900000000001</v>
      </c>
      <c r="X190" s="29" t="str">
        <f t="shared" si="81"/>
        <v>No</v>
      </c>
      <c r="Y190" s="27">
        <f t="shared" si="82"/>
        <v>283364.09999999998</v>
      </c>
      <c r="Z190" s="27">
        <f t="shared" si="83"/>
        <v>268450.2</v>
      </c>
      <c r="AA190" s="27">
        <f t="shared" si="84"/>
        <v>253536.3</v>
      </c>
      <c r="AB190" s="27">
        <f t="shared" si="85"/>
        <v>238622.40000000002</v>
      </c>
      <c r="AC190" s="27">
        <f t="shared" si="86"/>
        <v>223708.5</v>
      </c>
      <c r="AD190" s="27">
        <f t="shared" si="87"/>
        <v>208794.59999999998</v>
      </c>
      <c r="AE190" s="27">
        <f t="shared" si="88"/>
        <v>200277.11</v>
      </c>
      <c r="AF190" s="27">
        <f t="shared" si="89"/>
        <v>200277.11</v>
      </c>
      <c r="AG190" s="27">
        <f t="shared" si="90"/>
        <v>200277.11</v>
      </c>
    </row>
    <row r="191" spans="1:34" x14ac:dyDescent="0.2">
      <c r="A191" s="36" t="s">
        <v>54</v>
      </c>
      <c r="B191" s="36" t="s">
        <v>761</v>
      </c>
      <c r="C191" s="36" t="s">
        <v>762</v>
      </c>
      <c r="D191" s="22" t="str">
        <f t="shared" si="71"/>
        <v>A-CAM II &gt; HC Legacy</v>
      </c>
      <c r="E191" s="23">
        <v>1023171</v>
      </c>
      <c r="F191" s="23">
        <v>1126294.51</v>
      </c>
      <c r="G191" s="24">
        <f t="shared" si="67"/>
        <v>103123.51000000001</v>
      </c>
      <c r="H191" s="25">
        <f t="shared" si="68"/>
        <v>0.10078814782670738</v>
      </c>
      <c r="I191" s="26"/>
      <c r="J191" s="27">
        <f t="shared" si="69"/>
        <v>1126294.51</v>
      </c>
      <c r="K191" s="30"/>
      <c r="L191" s="27" t="str">
        <f t="shared" si="70"/>
        <v/>
      </c>
      <c r="M191" s="30"/>
      <c r="N191" s="27" t="str">
        <f t="shared" si="72"/>
        <v/>
      </c>
      <c r="O191" s="27" t="str">
        <f t="shared" si="73"/>
        <v/>
      </c>
      <c r="P191" s="29" t="str">
        <f t="shared" si="74"/>
        <v/>
      </c>
      <c r="Q191" s="27" t="str">
        <f t="shared" si="75"/>
        <v/>
      </c>
      <c r="R191" s="27" t="str">
        <f t="shared" si="76"/>
        <v/>
      </c>
      <c r="S191" s="27" t="str">
        <f t="shared" si="77"/>
        <v/>
      </c>
      <c r="T191" s="27" t="str">
        <f t="shared" si="78"/>
        <v/>
      </c>
      <c r="U191" s="30"/>
      <c r="V191" s="27" t="str">
        <f t="shared" si="79"/>
        <v/>
      </c>
      <c r="W191" s="27" t="str">
        <f t="shared" si="80"/>
        <v/>
      </c>
      <c r="X191" s="29" t="str">
        <f t="shared" si="81"/>
        <v/>
      </c>
      <c r="Y191" s="27" t="str">
        <f t="shared" si="82"/>
        <v/>
      </c>
      <c r="Z191" s="27" t="str">
        <f t="shared" si="83"/>
        <v/>
      </c>
      <c r="AA191" s="27" t="str">
        <f t="shared" si="84"/>
        <v/>
      </c>
      <c r="AB191" s="27" t="str">
        <f t="shared" si="85"/>
        <v/>
      </c>
      <c r="AC191" s="27" t="str">
        <f t="shared" si="86"/>
        <v/>
      </c>
      <c r="AD191" s="27" t="str">
        <f t="shared" si="87"/>
        <v/>
      </c>
      <c r="AE191" s="27" t="str">
        <f t="shared" si="88"/>
        <v/>
      </c>
      <c r="AF191" s="27" t="str">
        <f t="shared" si="89"/>
        <v/>
      </c>
      <c r="AG191" s="27" t="str">
        <f t="shared" si="90"/>
        <v/>
      </c>
    </row>
    <row r="192" spans="1:34" x14ac:dyDescent="0.2">
      <c r="A192" s="36" t="s">
        <v>54</v>
      </c>
      <c r="B192" s="36" t="s">
        <v>797</v>
      </c>
      <c r="C192" s="36" t="s">
        <v>798</v>
      </c>
      <c r="D192" s="22" t="str">
        <f t="shared" si="71"/>
        <v>Tier 3</v>
      </c>
      <c r="E192" s="23">
        <v>5026482</v>
      </c>
      <c r="F192" s="23">
        <v>3758271.14</v>
      </c>
      <c r="G192" s="24">
        <f t="shared" si="67"/>
        <v>-1268210.8599999999</v>
      </c>
      <c r="H192" s="25">
        <f t="shared" si="68"/>
        <v>0.25230585924708371</v>
      </c>
      <c r="I192" s="26"/>
      <c r="J192" s="27" t="str">
        <f t="shared" si="69"/>
        <v/>
      </c>
      <c r="K192" s="30"/>
      <c r="L192" s="27" t="str">
        <f t="shared" si="70"/>
        <v/>
      </c>
      <c r="M192" s="30"/>
      <c r="N192" s="27" t="str">
        <f t="shared" si="72"/>
        <v/>
      </c>
      <c r="O192" s="27" t="str">
        <f t="shared" si="73"/>
        <v/>
      </c>
      <c r="P192" s="29" t="str">
        <f t="shared" si="74"/>
        <v/>
      </c>
      <c r="Q192" s="27" t="str">
        <f t="shared" si="75"/>
        <v/>
      </c>
      <c r="R192" s="27" t="str">
        <f t="shared" si="76"/>
        <v/>
      </c>
      <c r="S192" s="27" t="str">
        <f t="shared" si="77"/>
        <v/>
      </c>
      <c r="T192" s="27" t="str">
        <f t="shared" si="78"/>
        <v/>
      </c>
      <c r="U192" s="30"/>
      <c r="V192" s="27">
        <f t="shared" si="79"/>
        <v>126821.086</v>
      </c>
      <c r="W192" s="27">
        <f t="shared" si="80"/>
        <v>251324.1</v>
      </c>
      <c r="X192" s="29" t="str">
        <f t="shared" si="81"/>
        <v>No</v>
      </c>
      <c r="Y192" s="27">
        <f t="shared" si="82"/>
        <v>4775157.8999999994</v>
      </c>
      <c r="Z192" s="27">
        <f t="shared" si="83"/>
        <v>4523833.8</v>
      </c>
      <c r="AA192" s="27">
        <f t="shared" si="84"/>
        <v>4272509.7</v>
      </c>
      <c r="AB192" s="27">
        <f t="shared" si="85"/>
        <v>4021185.6</v>
      </c>
      <c r="AC192" s="27">
        <f t="shared" si="86"/>
        <v>3769861.5</v>
      </c>
      <c r="AD192" s="27">
        <f t="shared" si="87"/>
        <v>3758271.14</v>
      </c>
      <c r="AE192" s="27">
        <f t="shared" si="88"/>
        <v>3758271.14</v>
      </c>
      <c r="AF192" s="27">
        <f t="shared" si="89"/>
        <v>3758271.14</v>
      </c>
      <c r="AG192" s="27">
        <f t="shared" si="90"/>
        <v>3758271.14</v>
      </c>
    </row>
    <row r="193" spans="1:33" x14ac:dyDescent="0.2">
      <c r="A193" s="36" t="s">
        <v>54</v>
      </c>
      <c r="B193" s="36" t="s">
        <v>807</v>
      </c>
      <c r="C193" s="36" t="s">
        <v>808</v>
      </c>
      <c r="D193" s="22" t="str">
        <f t="shared" si="71"/>
        <v>Tier 3</v>
      </c>
      <c r="E193" s="23">
        <v>1272210</v>
      </c>
      <c r="F193" s="23">
        <v>560283.38</v>
      </c>
      <c r="G193" s="24">
        <f t="shared" si="67"/>
        <v>-711926.62</v>
      </c>
      <c r="H193" s="25">
        <f t="shared" si="68"/>
        <v>0.55959835247325518</v>
      </c>
      <c r="I193" s="26"/>
      <c r="J193" s="27" t="str">
        <f t="shared" si="69"/>
        <v/>
      </c>
      <c r="K193" s="30"/>
      <c r="L193" s="27" t="str">
        <f t="shared" si="70"/>
        <v/>
      </c>
      <c r="M193" s="30"/>
      <c r="N193" s="27" t="str">
        <f t="shared" si="72"/>
        <v/>
      </c>
      <c r="O193" s="27" t="str">
        <f t="shared" si="73"/>
        <v/>
      </c>
      <c r="P193" s="29" t="str">
        <f t="shared" si="74"/>
        <v/>
      </c>
      <c r="Q193" s="27" t="str">
        <f t="shared" si="75"/>
        <v/>
      </c>
      <c r="R193" s="27" t="str">
        <f t="shared" si="76"/>
        <v/>
      </c>
      <c r="S193" s="27" t="str">
        <f t="shared" si="77"/>
        <v/>
      </c>
      <c r="T193" s="27" t="str">
        <f t="shared" si="78"/>
        <v/>
      </c>
      <c r="U193" s="30"/>
      <c r="V193" s="27">
        <f t="shared" si="79"/>
        <v>71192.661999999997</v>
      </c>
      <c r="W193" s="27">
        <f t="shared" si="80"/>
        <v>63610.5</v>
      </c>
      <c r="X193" s="29" t="str">
        <f t="shared" si="81"/>
        <v>Yes</v>
      </c>
      <c r="Y193" s="27">
        <f t="shared" si="82"/>
        <v>1201017.338</v>
      </c>
      <c r="Z193" s="27">
        <f t="shared" si="83"/>
        <v>1129824.676</v>
      </c>
      <c r="AA193" s="27">
        <f t="shared" si="84"/>
        <v>1058632.014</v>
      </c>
      <c r="AB193" s="27">
        <f t="shared" si="85"/>
        <v>987439.35199999996</v>
      </c>
      <c r="AC193" s="27">
        <f t="shared" si="86"/>
        <v>916246.69</v>
      </c>
      <c r="AD193" s="27">
        <f t="shared" si="87"/>
        <v>845054.02799999993</v>
      </c>
      <c r="AE193" s="27">
        <f t="shared" si="88"/>
        <v>773861.36600000004</v>
      </c>
      <c r="AF193" s="27">
        <f t="shared" si="89"/>
        <v>702668.70400000003</v>
      </c>
      <c r="AG193" s="27">
        <f t="shared" si="90"/>
        <v>631476.04200000002</v>
      </c>
    </row>
    <row r="194" spans="1:33" x14ac:dyDescent="0.2">
      <c r="A194" s="36" t="s">
        <v>54</v>
      </c>
      <c r="B194" s="36" t="s">
        <v>879</v>
      </c>
      <c r="C194" s="36" t="s">
        <v>880</v>
      </c>
      <c r="D194" s="22" t="str">
        <f t="shared" si="71"/>
        <v>Tier 3</v>
      </c>
      <c r="E194" s="23">
        <v>14862394</v>
      </c>
      <c r="F194" s="23">
        <v>4894620.2300000004</v>
      </c>
      <c r="G194" s="24">
        <f t="shared" si="67"/>
        <v>-9967773.7699999996</v>
      </c>
      <c r="H194" s="25">
        <f t="shared" si="68"/>
        <v>0.67067080646630683</v>
      </c>
      <c r="I194" s="26"/>
      <c r="J194" s="27" t="str">
        <f t="shared" si="69"/>
        <v/>
      </c>
      <c r="K194" s="30"/>
      <c r="L194" s="27" t="str">
        <f t="shared" si="70"/>
        <v/>
      </c>
      <c r="M194" s="30"/>
      <c r="N194" s="27" t="str">
        <f t="shared" si="72"/>
        <v/>
      </c>
      <c r="O194" s="27" t="str">
        <f t="shared" si="73"/>
        <v/>
      </c>
      <c r="P194" s="29" t="str">
        <f t="shared" si="74"/>
        <v/>
      </c>
      <c r="Q194" s="27" t="str">
        <f t="shared" si="75"/>
        <v/>
      </c>
      <c r="R194" s="27" t="str">
        <f t="shared" si="76"/>
        <v/>
      </c>
      <c r="S194" s="27" t="str">
        <f t="shared" si="77"/>
        <v/>
      </c>
      <c r="T194" s="27" t="str">
        <f t="shared" si="78"/>
        <v/>
      </c>
      <c r="U194" s="30"/>
      <c r="V194" s="27">
        <f t="shared" si="79"/>
        <v>996777.37699999998</v>
      </c>
      <c r="W194" s="27">
        <f t="shared" si="80"/>
        <v>743119.70000000007</v>
      </c>
      <c r="X194" s="29" t="str">
        <f t="shared" si="81"/>
        <v>Yes</v>
      </c>
      <c r="Y194" s="27">
        <f t="shared" si="82"/>
        <v>13865616.623</v>
      </c>
      <c r="Z194" s="27">
        <f t="shared" si="83"/>
        <v>12868839.245999999</v>
      </c>
      <c r="AA194" s="27">
        <f t="shared" si="84"/>
        <v>11872061.868999999</v>
      </c>
      <c r="AB194" s="27">
        <f t="shared" si="85"/>
        <v>10875284.491999999</v>
      </c>
      <c r="AC194" s="27">
        <f t="shared" si="86"/>
        <v>9878507.1150000002</v>
      </c>
      <c r="AD194" s="27">
        <f t="shared" si="87"/>
        <v>8881729.7379999999</v>
      </c>
      <c r="AE194" s="27">
        <f t="shared" si="88"/>
        <v>7884952.3609999996</v>
      </c>
      <c r="AF194" s="27">
        <f t="shared" si="89"/>
        <v>6888174.9840000002</v>
      </c>
      <c r="AG194" s="27">
        <f t="shared" si="90"/>
        <v>5891397.6070000008</v>
      </c>
    </row>
    <row r="195" spans="1:33" x14ac:dyDescent="0.2">
      <c r="A195" s="36" t="s">
        <v>54</v>
      </c>
      <c r="B195" s="36" t="s">
        <v>931</v>
      </c>
      <c r="C195" s="36" t="s">
        <v>932</v>
      </c>
      <c r="D195" s="22" t="str">
        <f t="shared" si="71"/>
        <v>Tier 3</v>
      </c>
      <c r="E195" s="23">
        <v>4681602</v>
      </c>
      <c r="F195" s="23">
        <v>2064170.29</v>
      </c>
      <c r="G195" s="24">
        <f t="shared" si="67"/>
        <v>-2617431.71</v>
      </c>
      <c r="H195" s="25">
        <f t="shared" si="68"/>
        <v>0.55908889948355289</v>
      </c>
      <c r="I195" s="26"/>
      <c r="J195" s="27" t="str">
        <f t="shared" si="69"/>
        <v/>
      </c>
      <c r="K195" s="30"/>
      <c r="L195" s="27" t="str">
        <f t="shared" si="70"/>
        <v/>
      </c>
      <c r="M195" s="30"/>
      <c r="N195" s="27" t="str">
        <f t="shared" si="72"/>
        <v/>
      </c>
      <c r="O195" s="27" t="str">
        <f t="shared" si="73"/>
        <v/>
      </c>
      <c r="P195" s="29" t="str">
        <f t="shared" si="74"/>
        <v/>
      </c>
      <c r="Q195" s="27" t="str">
        <f t="shared" si="75"/>
        <v/>
      </c>
      <c r="R195" s="27" t="str">
        <f t="shared" si="76"/>
        <v/>
      </c>
      <c r="S195" s="27" t="str">
        <f t="shared" si="77"/>
        <v/>
      </c>
      <c r="T195" s="27" t="str">
        <f t="shared" si="78"/>
        <v/>
      </c>
      <c r="U195" s="30"/>
      <c r="V195" s="27">
        <f t="shared" si="79"/>
        <v>261743.171</v>
      </c>
      <c r="W195" s="27">
        <f t="shared" si="80"/>
        <v>234080.1</v>
      </c>
      <c r="X195" s="29" t="str">
        <f t="shared" si="81"/>
        <v>Yes</v>
      </c>
      <c r="Y195" s="27">
        <f t="shared" si="82"/>
        <v>4419858.8289999999</v>
      </c>
      <c r="Z195" s="27">
        <f t="shared" si="83"/>
        <v>4158115.6579999998</v>
      </c>
      <c r="AA195" s="27">
        <f t="shared" si="84"/>
        <v>3896372.4869999997</v>
      </c>
      <c r="AB195" s="27">
        <f t="shared" si="85"/>
        <v>3634629.3159999996</v>
      </c>
      <c r="AC195" s="27">
        <f t="shared" si="86"/>
        <v>3372886.145</v>
      </c>
      <c r="AD195" s="27">
        <f t="shared" si="87"/>
        <v>3111142.9739999999</v>
      </c>
      <c r="AE195" s="27">
        <f t="shared" si="88"/>
        <v>2849399.8029999998</v>
      </c>
      <c r="AF195" s="27">
        <f t="shared" si="89"/>
        <v>2587656.6320000002</v>
      </c>
      <c r="AG195" s="27">
        <f t="shared" si="90"/>
        <v>2325913.4610000001</v>
      </c>
    </row>
    <row r="196" spans="1:33" x14ac:dyDescent="0.2">
      <c r="A196" s="36" t="s">
        <v>54</v>
      </c>
      <c r="B196" s="36" t="s">
        <v>959</v>
      </c>
      <c r="C196" s="36" t="s">
        <v>960</v>
      </c>
      <c r="D196" s="22" t="str">
        <f t="shared" si="71"/>
        <v>Tier 1</v>
      </c>
      <c r="E196" s="23">
        <v>376758</v>
      </c>
      <c r="F196" s="23">
        <v>340743.18</v>
      </c>
      <c r="G196" s="24">
        <f t="shared" ref="G196:G258" si="91">F196-E196</f>
        <v>-36014.820000000007</v>
      </c>
      <c r="H196" s="25">
        <f t="shared" ref="H196:H258" si="92">IF(E196=0,1,ABS(G196/E196))</f>
        <v>9.559138757504819E-2</v>
      </c>
      <c r="I196" s="26"/>
      <c r="J196" s="27" t="str">
        <f t="shared" ref="J196:J258" si="93">IF(AND(F196&gt;E196),F196,"")</f>
        <v/>
      </c>
      <c r="K196" s="30"/>
      <c r="L196" s="27">
        <f t="shared" ref="L196:L258" si="94">IF(AND(F196&lt;E196,H196&lt;=10%),F196+(G196*0.5*-1),"")</f>
        <v>358750.58999999997</v>
      </c>
      <c r="M196" s="30"/>
      <c r="N196" s="27" t="str">
        <f t="shared" si="72"/>
        <v/>
      </c>
      <c r="O196" s="27" t="str">
        <f t="shared" si="73"/>
        <v/>
      </c>
      <c r="P196" s="29" t="str">
        <f t="shared" si="74"/>
        <v/>
      </c>
      <c r="Q196" s="27" t="str">
        <f t="shared" si="75"/>
        <v/>
      </c>
      <c r="R196" s="27" t="str">
        <f t="shared" si="76"/>
        <v/>
      </c>
      <c r="S196" s="27" t="str">
        <f t="shared" si="77"/>
        <v/>
      </c>
      <c r="T196" s="27" t="str">
        <f t="shared" si="78"/>
        <v/>
      </c>
      <c r="U196" s="30"/>
      <c r="V196" s="27" t="str">
        <f t="shared" si="79"/>
        <v/>
      </c>
      <c r="W196" s="27" t="str">
        <f t="shared" si="80"/>
        <v/>
      </c>
      <c r="X196" s="29" t="str">
        <f t="shared" si="81"/>
        <v/>
      </c>
      <c r="Y196" s="27" t="str">
        <f t="shared" si="82"/>
        <v/>
      </c>
      <c r="Z196" s="27" t="str">
        <f t="shared" si="83"/>
        <v/>
      </c>
      <c r="AA196" s="27" t="str">
        <f t="shared" si="84"/>
        <v/>
      </c>
      <c r="AB196" s="27" t="str">
        <f t="shared" si="85"/>
        <v/>
      </c>
      <c r="AC196" s="27" t="str">
        <f t="shared" si="86"/>
        <v/>
      </c>
      <c r="AD196" s="27" t="str">
        <f t="shared" si="87"/>
        <v/>
      </c>
      <c r="AE196" s="27" t="str">
        <f t="shared" si="88"/>
        <v/>
      </c>
      <c r="AF196" s="27" t="str">
        <f t="shared" si="89"/>
        <v/>
      </c>
      <c r="AG196" s="27" t="str">
        <f t="shared" si="90"/>
        <v/>
      </c>
    </row>
    <row r="197" spans="1:33" x14ac:dyDescent="0.2">
      <c r="A197" s="36" t="s">
        <v>54</v>
      </c>
      <c r="B197" s="36" t="s">
        <v>961</v>
      </c>
      <c r="C197" s="36" t="s">
        <v>962</v>
      </c>
      <c r="D197" s="22" t="str">
        <f t="shared" ref="D197:D259" si="95">IF(F197&gt;E197,"A-CAM II &gt; HC Legacy",IF(H197&lt;=10%,"Tier 1",IF(AND(H197&gt;10%,H197&lt;=25%),"Tier 2","Tier 3")))</f>
        <v>A-CAM II &gt; HC Legacy</v>
      </c>
      <c r="E197" s="23">
        <v>328767</v>
      </c>
      <c r="F197" s="23">
        <v>422987.25</v>
      </c>
      <c r="G197" s="24">
        <f t="shared" si="91"/>
        <v>94220.25</v>
      </c>
      <c r="H197" s="25">
        <f t="shared" si="92"/>
        <v>0.28658670122001295</v>
      </c>
      <c r="I197" s="26"/>
      <c r="J197" s="27">
        <f t="shared" si="93"/>
        <v>422987.25</v>
      </c>
      <c r="K197" s="30"/>
      <c r="L197" s="27" t="str">
        <f t="shared" si="94"/>
        <v/>
      </c>
      <c r="M197" s="30"/>
      <c r="N197" s="27" t="str">
        <f t="shared" ref="N197:N259" si="96">IF(D197="Tier 2",0.2*G197*-1,"")</f>
        <v/>
      </c>
      <c r="O197" s="27" t="str">
        <f t="shared" ref="O197:O259" si="97">IF(D197="Tier 2",0.05*E197,"")</f>
        <v/>
      </c>
      <c r="P197" s="29" t="str">
        <f t="shared" ref="P197:P259" si="98">IF(D197="Tier 2",IF(N197&gt;O197,"Yes","No"),"")</f>
        <v/>
      </c>
      <c r="Q197" s="27" t="str">
        <f t="shared" ref="Q197:Q259" si="99">IF(AND(F197&lt;E197,H197&gt;10%,H197&lt;=25%),IF(G197*0.2*-1&gt;E197*0.05,F197+-1*G197*0.8,0)+IF(G197*0.2*-1&lt;=E197*0.05,MAX(F197,E197*0.95),0),"")</f>
        <v/>
      </c>
      <c r="R197" s="27" t="str">
        <f t="shared" ref="R197:R259" si="100">IF(AND(F197&lt;E197,H197&gt;10%,H197&lt;=25%),IF(G197*0.2*-1&gt;E197*0.05,F197+-1*G197*0.6,0)+IF(G197*0.2*-1&lt;=E197*0.05,MAX(F197,E197*0.9),0),"")</f>
        <v/>
      </c>
      <c r="S197" s="27" t="str">
        <f t="shared" ref="S197:S259" si="101">IF(AND(F197&lt;E197,H197&gt;10%,H197&lt;=25%),IF(G197*0.2*-1&gt;E197*0.05,F197+-1*G197*0.4,0)+IF(G197*0.2*-1&lt;=E197*0.05,MAX(F197,E197*0.85),0),"")</f>
        <v/>
      </c>
      <c r="T197" s="27" t="str">
        <f t="shared" ref="T197:T259" si="102">IF(AND(F197&lt;E197,H197&gt;10%,H197&lt;=25%),IF(G197*0.2*-1&gt;E197*0.05,F197+-1*G197*0.2,0)+IF(G197*0.2*-1&lt;=E197*0.05,MAX(F197,E197*0.8),0),"")</f>
        <v/>
      </c>
      <c r="U197" s="30"/>
      <c r="V197" s="27" t="str">
        <f t="shared" ref="V197:V259" si="103">IF(D197="Tier 3",0.1*G197*-1,"")</f>
        <v/>
      </c>
      <c r="W197" s="27" t="str">
        <f t="shared" ref="W197:W259" si="104">IF(D197="Tier 3",0.05*E197,"")</f>
        <v/>
      </c>
      <c r="X197" s="29" t="str">
        <f t="shared" ref="X197:X259" si="105">IF(D197="Tier 3",IF(V197&gt;W197,"Yes","No"),"")</f>
        <v/>
      </c>
      <c r="Y197" s="27" t="str">
        <f t="shared" ref="Y197:Y259" si="106">IF(AND(F197&lt;E197,H197&gt;25%),IF(G197*0.1*-1&gt;E197*0.05,F197+-1*G197*0.9,0)+IF(G197*0.1*-1&lt;=E197*0.05,MAX(F197,E197*0.95),0),"")</f>
        <v/>
      </c>
      <c r="Z197" s="27" t="str">
        <f t="shared" ref="Z197:Z259" si="107">IF(AND(F197&lt;E197,H197&gt;25%),IF(G197*0.1*-1&gt;E197*0.05,F197+-1*G197*0.8,0)+IF(G197*0.1*-1&lt;=E197*0.05,MAX(F197,E197*0.9),0),"")</f>
        <v/>
      </c>
      <c r="AA197" s="27" t="str">
        <f t="shared" ref="AA197:AA259" si="108">IF(AND(F197&lt;E197,H197&gt;25%),IF(G197*0.1*-1&gt;E197*0.05,F197+-1*G197*0.7,0)+IF(G197*0.1*-1&lt;=E197*0.05,MAX(F197,E197*0.85),0),"")</f>
        <v/>
      </c>
      <c r="AB197" s="27" t="str">
        <f t="shared" ref="AB197:AB259" si="109">IF(AND(F197&lt;E197,H197&gt;25%),IF(G197*0.1*-1&gt;E197*0.05,F197+-1*G197*0.6,0)+IF(G197*0.1*-1&lt;=E197*0.05,MAX(F197,E197*0.8),0),"")</f>
        <v/>
      </c>
      <c r="AC197" s="27" t="str">
        <f t="shared" ref="AC197:AC259" si="110">IF(AND(F197&lt;E197,H197&gt;25%),IF(G197*0.1*-1&gt;E197*0.05,F197+-1*G197*0.5,0)+IF(G197*0.1*-1&lt;=E197*0.05,MAX(F197,E197*0.75),0),"")</f>
        <v/>
      </c>
      <c r="AD197" s="27" t="str">
        <f t="shared" ref="AD197:AD259" si="111">IF(AND(F197&lt;E197,H197&gt;25%),IF(G197*0.1*-1&gt;E197*0.05,F197+-1*G197*0.4,0)+IF(G197*0.1*-1&lt;=E197*0.05,MAX(F197,E197*0.7),0),"")</f>
        <v/>
      </c>
      <c r="AE197" s="27" t="str">
        <f t="shared" ref="AE197:AE259" si="112">IF(AND(F197&lt;E197,H197&gt;25%),IF(G197*0.1*-1&gt;E197*0.05,F197+-1*G197*0.3,0)+IF(G197*0.1*-1&lt;=E197*0.05,MAX(F197,E197*0.65),0),"")</f>
        <v/>
      </c>
      <c r="AF197" s="27" t="str">
        <f t="shared" ref="AF197:AF259" si="113">IF(AND(F197&lt;E197,H197&gt;25%),IF(G197*0.1*-1&gt;E197*0.05,F197+-1*G197*0.2,0)+IF(G197*0.1*-1&lt;=E197*0.05,MAX(F197,E197*0.6),0),"")</f>
        <v/>
      </c>
      <c r="AG197" s="27" t="str">
        <f t="shared" ref="AG197:AG259" si="114">IF(AND(F197&lt;E197,H197&gt;25%),IF(G197*0.1*-1&gt;E197*0.05,F197+-1*G197*0.1,0)+IF(G197*0.1*-1&lt;=E197*0.05,MAX(F197,E197*0.55),0),"")</f>
        <v/>
      </c>
    </row>
    <row r="198" spans="1:33" x14ac:dyDescent="0.2">
      <c r="A198" s="36" t="s">
        <v>54</v>
      </c>
      <c r="B198" s="36" t="s">
        <v>1076</v>
      </c>
      <c r="C198" s="36" t="s">
        <v>1077</v>
      </c>
      <c r="D198" s="22" t="str">
        <f t="shared" si="95"/>
        <v>Tier 3</v>
      </c>
      <c r="E198" s="23">
        <v>1421148</v>
      </c>
      <c r="F198" s="23">
        <v>493258.53</v>
      </c>
      <c r="G198" s="24">
        <f t="shared" si="91"/>
        <v>-927889.47</v>
      </c>
      <c r="H198" s="25">
        <f t="shared" si="92"/>
        <v>0.65291543878610814</v>
      </c>
      <c r="I198" s="26"/>
      <c r="J198" s="27" t="str">
        <f t="shared" si="93"/>
        <v/>
      </c>
      <c r="K198" s="30"/>
      <c r="L198" s="27" t="str">
        <f t="shared" si="94"/>
        <v/>
      </c>
      <c r="M198" s="30"/>
      <c r="N198" s="27" t="str">
        <f t="shared" si="96"/>
        <v/>
      </c>
      <c r="O198" s="27" t="str">
        <f t="shared" si="97"/>
        <v/>
      </c>
      <c r="P198" s="29" t="str">
        <f t="shared" si="98"/>
        <v/>
      </c>
      <c r="Q198" s="27" t="str">
        <f t="shared" si="99"/>
        <v/>
      </c>
      <c r="R198" s="27" t="str">
        <f t="shared" si="100"/>
        <v/>
      </c>
      <c r="S198" s="27" t="str">
        <f t="shared" si="101"/>
        <v/>
      </c>
      <c r="T198" s="27" t="str">
        <f t="shared" si="102"/>
        <v/>
      </c>
      <c r="U198" s="30"/>
      <c r="V198" s="27">
        <f t="shared" si="103"/>
        <v>92788.947</v>
      </c>
      <c r="W198" s="27">
        <f t="shared" si="104"/>
        <v>71057.400000000009</v>
      </c>
      <c r="X198" s="29" t="str">
        <f t="shared" si="105"/>
        <v>Yes</v>
      </c>
      <c r="Y198" s="27">
        <f t="shared" si="106"/>
        <v>1328359.0530000001</v>
      </c>
      <c r="Z198" s="27">
        <f t="shared" si="107"/>
        <v>1235570.1060000001</v>
      </c>
      <c r="AA198" s="27">
        <f t="shared" si="108"/>
        <v>1142781.159</v>
      </c>
      <c r="AB198" s="27">
        <f t="shared" si="109"/>
        <v>1049992.2119999998</v>
      </c>
      <c r="AC198" s="27">
        <f t="shared" si="110"/>
        <v>957203.26500000001</v>
      </c>
      <c r="AD198" s="27">
        <f t="shared" si="111"/>
        <v>864414.31799999997</v>
      </c>
      <c r="AE198" s="27">
        <f t="shared" si="112"/>
        <v>771625.37100000004</v>
      </c>
      <c r="AF198" s="27">
        <f t="shared" si="113"/>
        <v>678836.424</v>
      </c>
      <c r="AG198" s="27">
        <f t="shared" si="114"/>
        <v>586047.47700000007</v>
      </c>
    </row>
    <row r="199" spans="1:33" x14ac:dyDescent="0.2">
      <c r="A199" s="36" t="s">
        <v>54</v>
      </c>
      <c r="B199" s="36" t="s">
        <v>1098</v>
      </c>
      <c r="C199" s="36" t="s">
        <v>1099</v>
      </c>
      <c r="D199" s="22" t="str">
        <f t="shared" si="95"/>
        <v>A-CAM II &gt; HC Legacy</v>
      </c>
      <c r="E199" s="23">
        <v>181350</v>
      </c>
      <c r="F199" s="23">
        <v>251725.1</v>
      </c>
      <c r="G199" s="24">
        <f t="shared" si="91"/>
        <v>70375.100000000006</v>
      </c>
      <c r="H199" s="25">
        <f t="shared" si="92"/>
        <v>0.38806231044940726</v>
      </c>
      <c r="I199" s="26"/>
      <c r="J199" s="27">
        <f t="shared" si="93"/>
        <v>251725.1</v>
      </c>
      <c r="K199" s="30"/>
      <c r="L199" s="27" t="str">
        <f t="shared" si="94"/>
        <v/>
      </c>
      <c r="M199" s="30"/>
      <c r="N199" s="27" t="str">
        <f t="shared" si="96"/>
        <v/>
      </c>
      <c r="O199" s="27" t="str">
        <f t="shared" si="97"/>
        <v/>
      </c>
      <c r="P199" s="29" t="str">
        <f t="shared" si="98"/>
        <v/>
      </c>
      <c r="Q199" s="27" t="str">
        <f t="shared" si="99"/>
        <v/>
      </c>
      <c r="R199" s="27" t="str">
        <f t="shared" si="100"/>
        <v/>
      </c>
      <c r="S199" s="27" t="str">
        <f t="shared" si="101"/>
        <v/>
      </c>
      <c r="T199" s="27" t="str">
        <f t="shared" si="102"/>
        <v/>
      </c>
      <c r="U199" s="30"/>
      <c r="V199" s="27" t="str">
        <f t="shared" si="103"/>
        <v/>
      </c>
      <c r="W199" s="27" t="str">
        <f t="shared" si="104"/>
        <v/>
      </c>
      <c r="X199" s="29" t="str">
        <f t="shared" si="105"/>
        <v/>
      </c>
      <c r="Y199" s="27" t="str">
        <f t="shared" si="106"/>
        <v/>
      </c>
      <c r="Z199" s="27" t="str">
        <f t="shared" si="107"/>
        <v/>
      </c>
      <c r="AA199" s="27" t="str">
        <f t="shared" si="108"/>
        <v/>
      </c>
      <c r="AB199" s="27" t="str">
        <f t="shared" si="109"/>
        <v/>
      </c>
      <c r="AC199" s="27" t="str">
        <f t="shared" si="110"/>
        <v/>
      </c>
      <c r="AD199" s="27" t="str">
        <f t="shared" si="111"/>
        <v/>
      </c>
      <c r="AE199" s="27" t="str">
        <f t="shared" si="112"/>
        <v/>
      </c>
      <c r="AF199" s="27" t="str">
        <f t="shared" si="113"/>
        <v/>
      </c>
      <c r="AG199" s="27" t="str">
        <f t="shared" si="114"/>
        <v/>
      </c>
    </row>
    <row r="200" spans="1:33" x14ac:dyDescent="0.2">
      <c r="A200" s="36" t="s">
        <v>55</v>
      </c>
      <c r="B200" s="36" t="s">
        <v>202</v>
      </c>
      <c r="C200" s="36" t="s">
        <v>203</v>
      </c>
      <c r="D200" s="22" t="str">
        <f t="shared" si="95"/>
        <v>Tier 2</v>
      </c>
      <c r="E200" s="23">
        <v>5128470</v>
      </c>
      <c r="F200" s="23">
        <v>3980318.7200000002</v>
      </c>
      <c r="G200" s="24">
        <f t="shared" si="91"/>
        <v>-1148151.2799999998</v>
      </c>
      <c r="H200" s="25">
        <f t="shared" si="92"/>
        <v>0.22387793630458983</v>
      </c>
      <c r="I200" s="26"/>
      <c r="J200" s="27" t="str">
        <f t="shared" si="93"/>
        <v/>
      </c>
      <c r="K200" s="30"/>
      <c r="L200" s="27" t="str">
        <f t="shared" si="94"/>
        <v/>
      </c>
      <c r="M200" s="30"/>
      <c r="N200" s="27">
        <f t="shared" si="96"/>
        <v>229630.25599999996</v>
      </c>
      <c r="O200" s="27">
        <f t="shared" si="97"/>
        <v>256423.5</v>
      </c>
      <c r="P200" s="29" t="str">
        <f t="shared" si="98"/>
        <v>No</v>
      </c>
      <c r="Q200" s="27">
        <f t="shared" si="99"/>
        <v>4872046.5</v>
      </c>
      <c r="R200" s="27">
        <f t="shared" si="100"/>
        <v>4615623</v>
      </c>
      <c r="S200" s="27">
        <f t="shared" si="101"/>
        <v>4359199.5</v>
      </c>
      <c r="T200" s="27">
        <f t="shared" si="102"/>
        <v>4102776</v>
      </c>
      <c r="U200" s="30"/>
      <c r="V200" s="27" t="str">
        <f t="shared" si="103"/>
        <v/>
      </c>
      <c r="W200" s="27" t="str">
        <f t="shared" si="104"/>
        <v/>
      </c>
      <c r="X200" s="29" t="str">
        <f t="shared" si="105"/>
        <v/>
      </c>
      <c r="Y200" s="27" t="str">
        <f t="shared" si="106"/>
        <v/>
      </c>
      <c r="Z200" s="27" t="str">
        <f t="shared" si="107"/>
        <v/>
      </c>
      <c r="AA200" s="27" t="str">
        <f t="shared" si="108"/>
        <v/>
      </c>
      <c r="AB200" s="27" t="str">
        <f t="shared" si="109"/>
        <v/>
      </c>
      <c r="AC200" s="27" t="str">
        <f t="shared" si="110"/>
        <v/>
      </c>
      <c r="AD200" s="27" t="str">
        <f t="shared" si="111"/>
        <v/>
      </c>
      <c r="AE200" s="27" t="str">
        <f t="shared" si="112"/>
        <v/>
      </c>
      <c r="AF200" s="27" t="str">
        <f t="shared" si="113"/>
        <v/>
      </c>
      <c r="AG200" s="27" t="str">
        <f t="shared" si="114"/>
        <v/>
      </c>
    </row>
    <row r="201" spans="1:33" x14ac:dyDescent="0.2">
      <c r="A201" s="36" t="s">
        <v>55</v>
      </c>
      <c r="B201" s="36" t="s">
        <v>258</v>
      </c>
      <c r="C201" s="36" t="s">
        <v>259</v>
      </c>
      <c r="D201" s="22" t="str">
        <f t="shared" si="95"/>
        <v>Tier 3</v>
      </c>
      <c r="E201" s="23">
        <v>970842</v>
      </c>
      <c r="F201" s="23">
        <v>9102.4</v>
      </c>
      <c r="G201" s="24">
        <f t="shared" si="91"/>
        <v>-961739.6</v>
      </c>
      <c r="H201" s="25">
        <f t="shared" si="92"/>
        <v>0.99062422103699677</v>
      </c>
      <c r="I201" s="26"/>
      <c r="J201" s="27" t="str">
        <f t="shared" si="93"/>
        <v/>
      </c>
      <c r="K201" s="30"/>
      <c r="L201" s="27" t="str">
        <f t="shared" si="94"/>
        <v/>
      </c>
      <c r="M201" s="30"/>
      <c r="N201" s="27" t="str">
        <f t="shared" si="96"/>
        <v/>
      </c>
      <c r="O201" s="27" t="str">
        <f t="shared" si="97"/>
        <v/>
      </c>
      <c r="P201" s="29" t="str">
        <f t="shared" si="98"/>
        <v/>
      </c>
      <c r="Q201" s="27" t="str">
        <f t="shared" si="99"/>
        <v/>
      </c>
      <c r="R201" s="27" t="str">
        <f t="shared" si="100"/>
        <v/>
      </c>
      <c r="S201" s="27" t="str">
        <f t="shared" si="101"/>
        <v/>
      </c>
      <c r="T201" s="27" t="str">
        <f t="shared" si="102"/>
        <v/>
      </c>
      <c r="U201" s="30"/>
      <c r="V201" s="27">
        <f t="shared" si="103"/>
        <v>96173.96</v>
      </c>
      <c r="W201" s="27">
        <f t="shared" si="104"/>
        <v>48542.100000000006</v>
      </c>
      <c r="X201" s="29" t="str">
        <f t="shared" si="105"/>
        <v>Yes</v>
      </c>
      <c r="Y201" s="27">
        <f t="shared" si="106"/>
        <v>874668.04</v>
      </c>
      <c r="Z201" s="27">
        <f t="shared" si="107"/>
        <v>778494.08000000007</v>
      </c>
      <c r="AA201" s="27">
        <f t="shared" si="108"/>
        <v>682320.12</v>
      </c>
      <c r="AB201" s="27">
        <f t="shared" si="109"/>
        <v>586146.16</v>
      </c>
      <c r="AC201" s="27">
        <f t="shared" si="110"/>
        <v>489972.2</v>
      </c>
      <c r="AD201" s="27">
        <f t="shared" si="111"/>
        <v>393798.24000000005</v>
      </c>
      <c r="AE201" s="27">
        <f t="shared" si="112"/>
        <v>297624.28000000003</v>
      </c>
      <c r="AF201" s="27">
        <f t="shared" si="113"/>
        <v>201450.32</v>
      </c>
      <c r="AG201" s="27">
        <f t="shared" si="114"/>
        <v>105276.36</v>
      </c>
    </row>
    <row r="202" spans="1:33" x14ac:dyDescent="0.2">
      <c r="A202" s="36" t="s">
        <v>55</v>
      </c>
      <c r="B202" s="36" t="s">
        <v>292</v>
      </c>
      <c r="C202" s="36" t="s">
        <v>293</v>
      </c>
      <c r="D202" s="22" t="str">
        <f t="shared" si="95"/>
        <v>Tier 3</v>
      </c>
      <c r="E202" s="23">
        <v>2288523</v>
      </c>
      <c r="F202" s="23">
        <v>1189816.55</v>
      </c>
      <c r="G202" s="24">
        <f t="shared" si="91"/>
        <v>-1098706.45</v>
      </c>
      <c r="H202" s="25">
        <f t="shared" si="92"/>
        <v>0.48009412621153469</v>
      </c>
      <c r="I202" s="26"/>
      <c r="J202" s="27" t="str">
        <f t="shared" si="93"/>
        <v/>
      </c>
      <c r="K202" s="30"/>
      <c r="L202" s="27" t="str">
        <f t="shared" si="94"/>
        <v/>
      </c>
      <c r="M202" s="30"/>
      <c r="N202" s="27" t="str">
        <f t="shared" si="96"/>
        <v/>
      </c>
      <c r="O202" s="27" t="str">
        <f t="shared" si="97"/>
        <v/>
      </c>
      <c r="P202" s="29" t="str">
        <f t="shared" si="98"/>
        <v/>
      </c>
      <c r="Q202" s="27" t="str">
        <f t="shared" si="99"/>
        <v/>
      </c>
      <c r="R202" s="27" t="str">
        <f t="shared" si="100"/>
        <v/>
      </c>
      <c r="S202" s="27" t="str">
        <f t="shared" si="101"/>
        <v/>
      </c>
      <c r="T202" s="27" t="str">
        <f t="shared" si="102"/>
        <v/>
      </c>
      <c r="U202" s="30"/>
      <c r="V202" s="27">
        <f t="shared" si="103"/>
        <v>109870.645</v>
      </c>
      <c r="W202" s="27">
        <f t="shared" si="104"/>
        <v>114426.15000000001</v>
      </c>
      <c r="X202" s="29" t="str">
        <f t="shared" si="105"/>
        <v>No</v>
      </c>
      <c r="Y202" s="27">
        <f t="shared" si="106"/>
        <v>2174096.85</v>
      </c>
      <c r="Z202" s="27">
        <f t="shared" si="107"/>
        <v>2059670.7</v>
      </c>
      <c r="AA202" s="27">
        <f t="shared" si="108"/>
        <v>1945244.55</v>
      </c>
      <c r="AB202" s="27">
        <f t="shared" si="109"/>
        <v>1830818.4000000001</v>
      </c>
      <c r="AC202" s="27">
        <f t="shared" si="110"/>
        <v>1716392.25</v>
      </c>
      <c r="AD202" s="27">
        <f t="shared" si="111"/>
        <v>1601966.0999999999</v>
      </c>
      <c r="AE202" s="27">
        <f t="shared" si="112"/>
        <v>1487539.95</v>
      </c>
      <c r="AF202" s="27">
        <f t="shared" si="113"/>
        <v>1373113.8</v>
      </c>
      <c r="AG202" s="27">
        <f t="shared" si="114"/>
        <v>1258687.6500000001</v>
      </c>
    </row>
    <row r="203" spans="1:33" x14ac:dyDescent="0.2">
      <c r="A203" s="36" t="s">
        <v>55</v>
      </c>
      <c r="B203" s="36" t="s">
        <v>314</v>
      </c>
      <c r="C203" s="36" t="s">
        <v>315</v>
      </c>
      <c r="D203" s="22" t="str">
        <f t="shared" si="95"/>
        <v>Tier 2</v>
      </c>
      <c r="E203" s="23">
        <v>6188718</v>
      </c>
      <c r="F203" s="23">
        <v>5204980.82</v>
      </c>
      <c r="G203" s="24">
        <f t="shared" si="91"/>
        <v>-983737.1799999997</v>
      </c>
      <c r="H203" s="25">
        <f t="shared" si="92"/>
        <v>0.15895653671729745</v>
      </c>
      <c r="I203" s="26"/>
      <c r="J203" s="27" t="str">
        <f t="shared" si="93"/>
        <v/>
      </c>
      <c r="K203" s="30"/>
      <c r="L203" s="27" t="str">
        <f t="shared" si="94"/>
        <v/>
      </c>
      <c r="M203" s="30"/>
      <c r="N203" s="27">
        <f t="shared" si="96"/>
        <v>196747.43599999996</v>
      </c>
      <c r="O203" s="27">
        <f t="shared" si="97"/>
        <v>309435.90000000002</v>
      </c>
      <c r="P203" s="29" t="str">
        <f t="shared" si="98"/>
        <v>No</v>
      </c>
      <c r="Q203" s="27">
        <f t="shared" si="99"/>
        <v>5879282.0999999996</v>
      </c>
      <c r="R203" s="27">
        <f t="shared" si="100"/>
        <v>5569846.2000000002</v>
      </c>
      <c r="S203" s="27">
        <f t="shared" si="101"/>
        <v>5260410.3</v>
      </c>
      <c r="T203" s="27">
        <f t="shared" si="102"/>
        <v>5204980.82</v>
      </c>
      <c r="U203" s="30"/>
      <c r="V203" s="27" t="str">
        <f t="shared" si="103"/>
        <v/>
      </c>
      <c r="W203" s="27" t="str">
        <f t="shared" si="104"/>
        <v/>
      </c>
      <c r="X203" s="29" t="str">
        <f t="shared" si="105"/>
        <v/>
      </c>
      <c r="Y203" s="27" t="str">
        <f t="shared" si="106"/>
        <v/>
      </c>
      <c r="Z203" s="27" t="str">
        <f t="shared" si="107"/>
        <v/>
      </c>
      <c r="AA203" s="27" t="str">
        <f t="shared" si="108"/>
        <v/>
      </c>
      <c r="AB203" s="27" t="str">
        <f t="shared" si="109"/>
        <v/>
      </c>
      <c r="AC203" s="27" t="str">
        <f t="shared" si="110"/>
        <v/>
      </c>
      <c r="AD203" s="27" t="str">
        <f t="shared" si="111"/>
        <v/>
      </c>
      <c r="AE203" s="27" t="str">
        <f t="shared" si="112"/>
        <v/>
      </c>
      <c r="AF203" s="27" t="str">
        <f t="shared" si="113"/>
        <v/>
      </c>
      <c r="AG203" s="27" t="str">
        <f t="shared" si="114"/>
        <v/>
      </c>
    </row>
    <row r="204" spans="1:33" x14ac:dyDescent="0.2">
      <c r="A204" s="36" t="s">
        <v>55</v>
      </c>
      <c r="B204" s="36" t="s">
        <v>391</v>
      </c>
      <c r="C204" s="36" t="s">
        <v>392</v>
      </c>
      <c r="D204" s="22" t="str">
        <f t="shared" si="95"/>
        <v>Tier 3</v>
      </c>
      <c r="E204" s="23">
        <v>1430478</v>
      </c>
      <c r="F204" s="23">
        <v>224061.6</v>
      </c>
      <c r="G204" s="24">
        <f t="shared" si="91"/>
        <v>-1206416.3999999999</v>
      </c>
      <c r="H204" s="25">
        <f t="shared" si="92"/>
        <v>0.84336592383804565</v>
      </c>
      <c r="I204" s="26"/>
      <c r="J204" s="27" t="str">
        <f t="shared" si="93"/>
        <v/>
      </c>
      <c r="K204" s="30"/>
      <c r="L204" s="27" t="str">
        <f t="shared" si="94"/>
        <v/>
      </c>
      <c r="M204" s="30"/>
      <c r="N204" s="27" t="str">
        <f t="shared" si="96"/>
        <v/>
      </c>
      <c r="O204" s="27" t="str">
        <f t="shared" si="97"/>
        <v/>
      </c>
      <c r="P204" s="29" t="str">
        <f t="shared" si="98"/>
        <v/>
      </c>
      <c r="Q204" s="27" t="str">
        <f t="shared" si="99"/>
        <v/>
      </c>
      <c r="R204" s="27" t="str">
        <f t="shared" si="100"/>
        <v/>
      </c>
      <c r="S204" s="27" t="str">
        <f t="shared" si="101"/>
        <v/>
      </c>
      <c r="T204" s="27" t="str">
        <f t="shared" si="102"/>
        <v/>
      </c>
      <c r="U204" s="30"/>
      <c r="V204" s="27">
        <f t="shared" si="103"/>
        <v>120641.64</v>
      </c>
      <c r="W204" s="27">
        <f t="shared" si="104"/>
        <v>71523.900000000009</v>
      </c>
      <c r="X204" s="29" t="str">
        <f t="shared" si="105"/>
        <v>Yes</v>
      </c>
      <c r="Y204" s="27">
        <f t="shared" si="106"/>
        <v>1309836.3600000001</v>
      </c>
      <c r="Z204" s="27">
        <f t="shared" si="107"/>
        <v>1189194.72</v>
      </c>
      <c r="AA204" s="27">
        <f t="shared" si="108"/>
        <v>1068553.0799999998</v>
      </c>
      <c r="AB204" s="27">
        <f t="shared" si="109"/>
        <v>947911.44</v>
      </c>
      <c r="AC204" s="27">
        <f t="shared" si="110"/>
        <v>827269.79999999993</v>
      </c>
      <c r="AD204" s="27">
        <f t="shared" si="111"/>
        <v>706628.16</v>
      </c>
      <c r="AE204" s="27">
        <f t="shared" si="112"/>
        <v>585986.52</v>
      </c>
      <c r="AF204" s="27">
        <f t="shared" si="113"/>
        <v>465344.88</v>
      </c>
      <c r="AG204" s="27">
        <f t="shared" si="114"/>
        <v>344703.24</v>
      </c>
    </row>
    <row r="205" spans="1:33" x14ac:dyDescent="0.2">
      <c r="A205" s="36" t="s">
        <v>55</v>
      </c>
      <c r="B205" s="36" t="s">
        <v>450</v>
      </c>
      <c r="C205" s="36" t="s">
        <v>451</v>
      </c>
      <c r="D205" s="22" t="str">
        <f t="shared" si="95"/>
        <v>Tier 3</v>
      </c>
      <c r="E205" s="23">
        <v>4610118</v>
      </c>
      <c r="F205" s="23">
        <v>1630720.66</v>
      </c>
      <c r="G205" s="24">
        <f t="shared" si="91"/>
        <v>-2979397.34</v>
      </c>
      <c r="H205" s="25">
        <f t="shared" si="92"/>
        <v>0.64627355308475831</v>
      </c>
      <c r="I205" s="26"/>
      <c r="J205" s="27" t="str">
        <f t="shared" si="93"/>
        <v/>
      </c>
      <c r="K205" s="30"/>
      <c r="L205" s="27" t="str">
        <f t="shared" si="94"/>
        <v/>
      </c>
      <c r="M205" s="30"/>
      <c r="N205" s="27" t="str">
        <f t="shared" si="96"/>
        <v/>
      </c>
      <c r="O205" s="27" t="str">
        <f t="shared" si="97"/>
        <v/>
      </c>
      <c r="P205" s="29" t="str">
        <f t="shared" si="98"/>
        <v/>
      </c>
      <c r="Q205" s="27" t="str">
        <f t="shared" si="99"/>
        <v/>
      </c>
      <c r="R205" s="27" t="str">
        <f t="shared" si="100"/>
        <v/>
      </c>
      <c r="S205" s="27" t="str">
        <f t="shared" si="101"/>
        <v/>
      </c>
      <c r="T205" s="27" t="str">
        <f t="shared" si="102"/>
        <v/>
      </c>
      <c r="U205" s="30"/>
      <c r="V205" s="27">
        <f t="shared" si="103"/>
        <v>297939.734</v>
      </c>
      <c r="W205" s="27">
        <f t="shared" si="104"/>
        <v>230505.90000000002</v>
      </c>
      <c r="X205" s="29" t="str">
        <f t="shared" si="105"/>
        <v>Yes</v>
      </c>
      <c r="Y205" s="27">
        <f t="shared" si="106"/>
        <v>4312178.2659999998</v>
      </c>
      <c r="Z205" s="27">
        <f t="shared" si="107"/>
        <v>4014238.5319999997</v>
      </c>
      <c r="AA205" s="27">
        <f t="shared" si="108"/>
        <v>3716298.7979999995</v>
      </c>
      <c r="AB205" s="27">
        <f t="shared" si="109"/>
        <v>3418359.0639999998</v>
      </c>
      <c r="AC205" s="27">
        <f t="shared" si="110"/>
        <v>3120419.33</v>
      </c>
      <c r="AD205" s="27">
        <f t="shared" si="111"/>
        <v>2822479.5959999999</v>
      </c>
      <c r="AE205" s="27">
        <f t="shared" si="112"/>
        <v>2524539.8619999997</v>
      </c>
      <c r="AF205" s="27">
        <f t="shared" si="113"/>
        <v>2226600.128</v>
      </c>
      <c r="AG205" s="27">
        <f t="shared" si="114"/>
        <v>1928660.3939999999</v>
      </c>
    </row>
    <row r="206" spans="1:33" x14ac:dyDescent="0.2">
      <c r="A206" s="36" t="s">
        <v>55</v>
      </c>
      <c r="B206" s="36" t="s">
        <v>468</v>
      </c>
      <c r="C206" s="36" t="s">
        <v>469</v>
      </c>
      <c r="D206" s="22" t="str">
        <f t="shared" si="95"/>
        <v>Tier 2</v>
      </c>
      <c r="E206" s="23">
        <v>806298</v>
      </c>
      <c r="F206" s="23">
        <v>633591.82999999996</v>
      </c>
      <c r="G206" s="24">
        <f t="shared" si="91"/>
        <v>-172706.17000000004</v>
      </c>
      <c r="H206" s="25">
        <f t="shared" si="92"/>
        <v>0.21419645093997511</v>
      </c>
      <c r="I206" s="26"/>
      <c r="J206" s="27" t="str">
        <f t="shared" si="93"/>
        <v/>
      </c>
      <c r="K206" s="30"/>
      <c r="L206" s="27" t="str">
        <f t="shared" si="94"/>
        <v/>
      </c>
      <c r="M206" s="30"/>
      <c r="N206" s="27">
        <f t="shared" si="96"/>
        <v>34541.234000000011</v>
      </c>
      <c r="O206" s="27">
        <f t="shared" si="97"/>
        <v>40314.9</v>
      </c>
      <c r="P206" s="29" t="str">
        <f t="shared" si="98"/>
        <v>No</v>
      </c>
      <c r="Q206" s="27">
        <f t="shared" si="99"/>
        <v>765983.1</v>
      </c>
      <c r="R206" s="27">
        <f t="shared" si="100"/>
        <v>725668.20000000007</v>
      </c>
      <c r="S206" s="27">
        <f t="shared" si="101"/>
        <v>685353.29999999993</v>
      </c>
      <c r="T206" s="27">
        <f t="shared" si="102"/>
        <v>645038.4</v>
      </c>
      <c r="U206" s="30"/>
      <c r="V206" s="27" t="str">
        <f t="shared" si="103"/>
        <v/>
      </c>
      <c r="W206" s="27" t="str">
        <f t="shared" si="104"/>
        <v/>
      </c>
      <c r="X206" s="29" t="str">
        <f t="shared" si="105"/>
        <v/>
      </c>
      <c r="Y206" s="27" t="str">
        <f t="shared" si="106"/>
        <v/>
      </c>
      <c r="Z206" s="27" t="str">
        <f t="shared" si="107"/>
        <v/>
      </c>
      <c r="AA206" s="27" t="str">
        <f t="shared" si="108"/>
        <v/>
      </c>
      <c r="AB206" s="27" t="str">
        <f t="shared" si="109"/>
        <v/>
      </c>
      <c r="AC206" s="27" t="str">
        <f t="shared" si="110"/>
        <v/>
      </c>
      <c r="AD206" s="27" t="str">
        <f t="shared" si="111"/>
        <v/>
      </c>
      <c r="AE206" s="27" t="str">
        <f t="shared" si="112"/>
        <v/>
      </c>
      <c r="AF206" s="27" t="str">
        <f t="shared" si="113"/>
        <v/>
      </c>
      <c r="AG206" s="27" t="str">
        <f t="shared" si="114"/>
        <v/>
      </c>
    </row>
    <row r="207" spans="1:33" x14ac:dyDescent="0.2">
      <c r="A207" s="36" t="s">
        <v>55</v>
      </c>
      <c r="B207" s="36" t="s">
        <v>482</v>
      </c>
      <c r="C207" s="36" t="s">
        <v>483</v>
      </c>
      <c r="D207" s="22" t="str">
        <f t="shared" si="95"/>
        <v>Tier 3</v>
      </c>
      <c r="E207" s="23">
        <v>3299247</v>
      </c>
      <c r="F207" s="23">
        <v>1855020.54</v>
      </c>
      <c r="G207" s="24">
        <f t="shared" si="91"/>
        <v>-1444226.46</v>
      </c>
      <c r="H207" s="25">
        <f t="shared" si="92"/>
        <v>0.43774426710094755</v>
      </c>
      <c r="I207" s="26"/>
      <c r="J207" s="27" t="str">
        <f t="shared" si="93"/>
        <v/>
      </c>
      <c r="K207" s="30"/>
      <c r="L207" s="27" t="str">
        <f t="shared" si="94"/>
        <v/>
      </c>
      <c r="M207" s="30"/>
      <c r="N207" s="27" t="str">
        <f t="shared" si="96"/>
        <v/>
      </c>
      <c r="O207" s="27" t="str">
        <f t="shared" si="97"/>
        <v/>
      </c>
      <c r="P207" s="29" t="str">
        <f t="shared" si="98"/>
        <v/>
      </c>
      <c r="Q207" s="27" t="str">
        <f t="shared" si="99"/>
        <v/>
      </c>
      <c r="R207" s="27" t="str">
        <f t="shared" si="100"/>
        <v/>
      </c>
      <c r="S207" s="27" t="str">
        <f t="shared" si="101"/>
        <v/>
      </c>
      <c r="T207" s="27" t="str">
        <f t="shared" si="102"/>
        <v/>
      </c>
      <c r="U207" s="30"/>
      <c r="V207" s="27">
        <f t="shared" si="103"/>
        <v>144422.64600000001</v>
      </c>
      <c r="W207" s="27">
        <f t="shared" si="104"/>
        <v>164962.35</v>
      </c>
      <c r="X207" s="29" t="str">
        <f t="shared" si="105"/>
        <v>No</v>
      </c>
      <c r="Y207" s="27">
        <f t="shared" si="106"/>
        <v>3134284.65</v>
      </c>
      <c r="Z207" s="27">
        <f t="shared" si="107"/>
        <v>2969322.3000000003</v>
      </c>
      <c r="AA207" s="27">
        <f t="shared" si="108"/>
        <v>2804359.9499999997</v>
      </c>
      <c r="AB207" s="27">
        <f t="shared" si="109"/>
        <v>2639397.6</v>
      </c>
      <c r="AC207" s="27">
        <f t="shared" si="110"/>
        <v>2474435.25</v>
      </c>
      <c r="AD207" s="27">
        <f t="shared" si="111"/>
        <v>2309472.9</v>
      </c>
      <c r="AE207" s="27">
        <f t="shared" si="112"/>
        <v>2144510.5500000003</v>
      </c>
      <c r="AF207" s="27">
        <f t="shared" si="113"/>
        <v>1979548.2</v>
      </c>
      <c r="AG207" s="27">
        <f t="shared" si="114"/>
        <v>1855020.54</v>
      </c>
    </row>
    <row r="208" spans="1:33" x14ac:dyDescent="0.2">
      <c r="A208" s="36" t="s">
        <v>55</v>
      </c>
      <c r="B208" s="36" t="s">
        <v>495</v>
      </c>
      <c r="C208" s="36" t="s">
        <v>496</v>
      </c>
      <c r="D208" s="22" t="str">
        <f t="shared" si="95"/>
        <v>A-CAM II &gt; HC Legacy</v>
      </c>
      <c r="E208" s="23">
        <v>563610</v>
      </c>
      <c r="F208" s="23">
        <v>823280.64000000001</v>
      </c>
      <c r="G208" s="24">
        <f t="shared" si="91"/>
        <v>259670.64</v>
      </c>
      <c r="H208" s="25">
        <f t="shared" si="92"/>
        <v>0.46072752435194553</v>
      </c>
      <c r="I208" s="26"/>
      <c r="J208" s="27">
        <f t="shared" si="93"/>
        <v>823280.64000000001</v>
      </c>
      <c r="K208" s="30"/>
      <c r="L208" s="27" t="str">
        <f t="shared" si="94"/>
        <v/>
      </c>
      <c r="M208" s="30"/>
      <c r="N208" s="27" t="str">
        <f t="shared" si="96"/>
        <v/>
      </c>
      <c r="O208" s="27" t="str">
        <f t="shared" si="97"/>
        <v/>
      </c>
      <c r="P208" s="29" t="str">
        <f t="shared" si="98"/>
        <v/>
      </c>
      <c r="Q208" s="27" t="str">
        <f t="shared" si="99"/>
        <v/>
      </c>
      <c r="R208" s="27" t="str">
        <f t="shared" si="100"/>
        <v/>
      </c>
      <c r="S208" s="27" t="str">
        <f t="shared" si="101"/>
        <v/>
      </c>
      <c r="T208" s="27" t="str">
        <f t="shared" si="102"/>
        <v/>
      </c>
      <c r="U208" s="30"/>
      <c r="V208" s="27" t="str">
        <f t="shared" si="103"/>
        <v/>
      </c>
      <c r="W208" s="27" t="str">
        <f t="shared" si="104"/>
        <v/>
      </c>
      <c r="X208" s="29" t="str">
        <f t="shared" si="105"/>
        <v/>
      </c>
      <c r="Y208" s="27" t="str">
        <f t="shared" si="106"/>
        <v/>
      </c>
      <c r="Z208" s="27" t="str">
        <f t="shared" si="107"/>
        <v/>
      </c>
      <c r="AA208" s="27" t="str">
        <f t="shared" si="108"/>
        <v/>
      </c>
      <c r="AB208" s="27" t="str">
        <f t="shared" si="109"/>
        <v/>
      </c>
      <c r="AC208" s="27" t="str">
        <f t="shared" si="110"/>
        <v/>
      </c>
      <c r="AD208" s="27" t="str">
        <f t="shared" si="111"/>
        <v/>
      </c>
      <c r="AE208" s="27" t="str">
        <f t="shared" si="112"/>
        <v/>
      </c>
      <c r="AF208" s="27" t="str">
        <f t="shared" si="113"/>
        <v/>
      </c>
      <c r="AG208" s="27" t="str">
        <f t="shared" si="114"/>
        <v/>
      </c>
    </row>
    <row r="209" spans="1:33" x14ac:dyDescent="0.2">
      <c r="A209" s="36" t="s">
        <v>55</v>
      </c>
      <c r="B209" s="36" t="s">
        <v>509</v>
      </c>
      <c r="C209" s="36" t="s">
        <v>510</v>
      </c>
      <c r="D209" s="22" t="str">
        <f t="shared" si="95"/>
        <v>Tier 3</v>
      </c>
      <c r="E209" s="23">
        <v>2923116</v>
      </c>
      <c r="F209" s="23">
        <v>1481236.46</v>
      </c>
      <c r="G209" s="24">
        <f t="shared" si="91"/>
        <v>-1441879.54</v>
      </c>
      <c r="H209" s="25">
        <f t="shared" si="92"/>
        <v>0.4932679852595655</v>
      </c>
      <c r="I209" s="26"/>
      <c r="J209" s="27" t="str">
        <f t="shared" si="93"/>
        <v/>
      </c>
      <c r="K209" s="30"/>
      <c r="L209" s="27" t="str">
        <f t="shared" si="94"/>
        <v/>
      </c>
      <c r="M209" s="30"/>
      <c r="N209" s="27" t="str">
        <f t="shared" si="96"/>
        <v/>
      </c>
      <c r="O209" s="27" t="str">
        <f t="shared" si="97"/>
        <v/>
      </c>
      <c r="P209" s="29" t="str">
        <f t="shared" si="98"/>
        <v/>
      </c>
      <c r="Q209" s="27" t="str">
        <f t="shared" si="99"/>
        <v/>
      </c>
      <c r="R209" s="27" t="str">
        <f t="shared" si="100"/>
        <v/>
      </c>
      <c r="S209" s="27" t="str">
        <f t="shared" si="101"/>
        <v/>
      </c>
      <c r="T209" s="27" t="str">
        <f t="shared" si="102"/>
        <v/>
      </c>
      <c r="U209" s="30"/>
      <c r="V209" s="27">
        <f t="shared" si="103"/>
        <v>144187.954</v>
      </c>
      <c r="W209" s="27">
        <f t="shared" si="104"/>
        <v>146155.80000000002</v>
      </c>
      <c r="X209" s="29" t="str">
        <f t="shared" si="105"/>
        <v>No</v>
      </c>
      <c r="Y209" s="27">
        <f t="shared" si="106"/>
        <v>2776960.1999999997</v>
      </c>
      <c r="Z209" s="27">
        <f t="shared" si="107"/>
        <v>2630804.4</v>
      </c>
      <c r="AA209" s="27">
        <f t="shared" si="108"/>
        <v>2484648.6</v>
      </c>
      <c r="AB209" s="27">
        <f t="shared" si="109"/>
        <v>2338492.8000000003</v>
      </c>
      <c r="AC209" s="27">
        <f t="shared" si="110"/>
        <v>2192337</v>
      </c>
      <c r="AD209" s="27">
        <f t="shared" si="111"/>
        <v>2046181.2</v>
      </c>
      <c r="AE209" s="27">
        <f t="shared" si="112"/>
        <v>1900025.4000000001</v>
      </c>
      <c r="AF209" s="27">
        <f t="shared" si="113"/>
        <v>1753869.5999999999</v>
      </c>
      <c r="AG209" s="27">
        <f t="shared" si="114"/>
        <v>1607713.8</v>
      </c>
    </row>
    <row r="210" spans="1:33" x14ac:dyDescent="0.2">
      <c r="A210" s="36" t="s">
        <v>55</v>
      </c>
      <c r="B210" s="36" t="s">
        <v>557</v>
      </c>
      <c r="C210" s="36" t="s">
        <v>558</v>
      </c>
      <c r="D210" s="22" t="str">
        <f t="shared" si="95"/>
        <v>Tier 3</v>
      </c>
      <c r="E210" s="23">
        <v>4344198</v>
      </c>
      <c r="F210" s="23">
        <v>783335.95000000007</v>
      </c>
      <c r="G210" s="24">
        <f t="shared" si="91"/>
        <v>-3560862.05</v>
      </c>
      <c r="H210" s="25">
        <f t="shared" si="92"/>
        <v>0.81968226356165164</v>
      </c>
      <c r="I210" s="26"/>
      <c r="J210" s="27" t="str">
        <f t="shared" si="93"/>
        <v/>
      </c>
      <c r="K210" s="30"/>
      <c r="L210" s="27" t="str">
        <f t="shared" si="94"/>
        <v/>
      </c>
      <c r="M210" s="30"/>
      <c r="N210" s="27" t="str">
        <f t="shared" si="96"/>
        <v/>
      </c>
      <c r="O210" s="27" t="str">
        <f t="shared" si="97"/>
        <v/>
      </c>
      <c r="P210" s="29" t="str">
        <f t="shared" si="98"/>
        <v/>
      </c>
      <c r="Q210" s="27" t="str">
        <f t="shared" si="99"/>
        <v/>
      </c>
      <c r="R210" s="27" t="str">
        <f t="shared" si="100"/>
        <v/>
      </c>
      <c r="S210" s="27" t="str">
        <f t="shared" si="101"/>
        <v/>
      </c>
      <c r="T210" s="27" t="str">
        <f t="shared" si="102"/>
        <v/>
      </c>
      <c r="U210" s="30"/>
      <c r="V210" s="27">
        <f t="shared" si="103"/>
        <v>356086.20500000002</v>
      </c>
      <c r="W210" s="27">
        <f t="shared" si="104"/>
        <v>217209.90000000002</v>
      </c>
      <c r="X210" s="29" t="str">
        <f t="shared" si="105"/>
        <v>Yes</v>
      </c>
      <c r="Y210" s="27">
        <f t="shared" si="106"/>
        <v>3988111.7949999999</v>
      </c>
      <c r="Z210" s="27">
        <f t="shared" si="107"/>
        <v>3632025.5900000003</v>
      </c>
      <c r="AA210" s="27">
        <f t="shared" si="108"/>
        <v>3275939.3849999998</v>
      </c>
      <c r="AB210" s="27">
        <f t="shared" si="109"/>
        <v>2919853.18</v>
      </c>
      <c r="AC210" s="27">
        <f t="shared" si="110"/>
        <v>2563766.9750000001</v>
      </c>
      <c r="AD210" s="27">
        <f t="shared" si="111"/>
        <v>2207680.77</v>
      </c>
      <c r="AE210" s="27">
        <f t="shared" si="112"/>
        <v>1851594.5649999999</v>
      </c>
      <c r="AF210" s="27">
        <f t="shared" si="113"/>
        <v>1495508.36</v>
      </c>
      <c r="AG210" s="27">
        <f t="shared" si="114"/>
        <v>1139422.155</v>
      </c>
    </row>
    <row r="211" spans="1:33" x14ac:dyDescent="0.2">
      <c r="A211" s="36" t="s">
        <v>55</v>
      </c>
      <c r="B211" s="36" t="s">
        <v>579</v>
      </c>
      <c r="C211" s="36" t="s">
        <v>580</v>
      </c>
      <c r="D211" s="22" t="str">
        <f t="shared" si="95"/>
        <v>Tier 3</v>
      </c>
      <c r="E211" s="23">
        <v>498048</v>
      </c>
      <c r="F211" s="23">
        <v>21600</v>
      </c>
      <c r="G211" s="24">
        <f t="shared" si="91"/>
        <v>-476448</v>
      </c>
      <c r="H211" s="25">
        <f t="shared" si="92"/>
        <v>0.95663068619892055</v>
      </c>
      <c r="I211" s="26"/>
      <c r="J211" s="27" t="str">
        <f t="shared" si="93"/>
        <v/>
      </c>
      <c r="K211" s="30"/>
      <c r="L211" s="27" t="str">
        <f t="shared" si="94"/>
        <v/>
      </c>
      <c r="M211" s="30"/>
      <c r="N211" s="27" t="str">
        <f t="shared" si="96"/>
        <v/>
      </c>
      <c r="O211" s="27" t="str">
        <f t="shared" si="97"/>
        <v/>
      </c>
      <c r="P211" s="29" t="str">
        <f t="shared" si="98"/>
        <v/>
      </c>
      <c r="Q211" s="27" t="str">
        <f t="shared" si="99"/>
        <v/>
      </c>
      <c r="R211" s="27" t="str">
        <f t="shared" si="100"/>
        <v/>
      </c>
      <c r="S211" s="27" t="str">
        <f t="shared" si="101"/>
        <v/>
      </c>
      <c r="T211" s="27" t="str">
        <f t="shared" si="102"/>
        <v/>
      </c>
      <c r="U211" s="30"/>
      <c r="V211" s="27">
        <f t="shared" si="103"/>
        <v>47644.800000000003</v>
      </c>
      <c r="W211" s="27">
        <f t="shared" si="104"/>
        <v>24902.400000000001</v>
      </c>
      <c r="X211" s="29" t="str">
        <f t="shared" si="105"/>
        <v>Yes</v>
      </c>
      <c r="Y211" s="27">
        <f t="shared" si="106"/>
        <v>450403.2</v>
      </c>
      <c r="Z211" s="27">
        <f t="shared" si="107"/>
        <v>402758.40000000002</v>
      </c>
      <c r="AA211" s="27">
        <f t="shared" si="108"/>
        <v>355113.6</v>
      </c>
      <c r="AB211" s="27">
        <f t="shared" si="109"/>
        <v>307468.79999999999</v>
      </c>
      <c r="AC211" s="27">
        <f t="shared" si="110"/>
        <v>259824</v>
      </c>
      <c r="AD211" s="27">
        <f t="shared" si="111"/>
        <v>212179.20000000001</v>
      </c>
      <c r="AE211" s="27">
        <f t="shared" si="112"/>
        <v>164534.39999999999</v>
      </c>
      <c r="AF211" s="27">
        <f t="shared" si="113"/>
        <v>116889.60000000001</v>
      </c>
      <c r="AG211" s="27">
        <f t="shared" si="114"/>
        <v>69244.800000000003</v>
      </c>
    </row>
    <row r="212" spans="1:33" x14ac:dyDescent="0.2">
      <c r="A212" s="36" t="s">
        <v>55</v>
      </c>
      <c r="B212" s="36" t="s">
        <v>629</v>
      </c>
      <c r="C212" s="36" t="s">
        <v>630</v>
      </c>
      <c r="D212" s="22" t="str">
        <f t="shared" si="95"/>
        <v>Tier 3</v>
      </c>
      <c r="E212" s="23">
        <v>902586</v>
      </c>
      <c r="F212" s="23">
        <v>531537.16</v>
      </c>
      <c r="G212" s="24">
        <f t="shared" si="91"/>
        <v>-371048.83999999997</v>
      </c>
      <c r="H212" s="25">
        <f t="shared" si="92"/>
        <v>0.41109527513167715</v>
      </c>
      <c r="I212" s="26"/>
      <c r="J212" s="27" t="str">
        <f t="shared" si="93"/>
        <v/>
      </c>
      <c r="K212" s="30"/>
      <c r="L212" s="27" t="str">
        <f t="shared" si="94"/>
        <v/>
      </c>
      <c r="M212" s="30"/>
      <c r="N212" s="27" t="str">
        <f t="shared" si="96"/>
        <v/>
      </c>
      <c r="O212" s="27" t="str">
        <f t="shared" si="97"/>
        <v/>
      </c>
      <c r="P212" s="29" t="str">
        <f t="shared" si="98"/>
        <v/>
      </c>
      <c r="Q212" s="27" t="str">
        <f t="shared" si="99"/>
        <v/>
      </c>
      <c r="R212" s="27" t="str">
        <f t="shared" si="100"/>
        <v/>
      </c>
      <c r="S212" s="27" t="str">
        <f t="shared" si="101"/>
        <v/>
      </c>
      <c r="T212" s="27" t="str">
        <f t="shared" si="102"/>
        <v/>
      </c>
      <c r="U212" s="30"/>
      <c r="V212" s="27">
        <f t="shared" si="103"/>
        <v>37104.883999999998</v>
      </c>
      <c r="W212" s="27">
        <f t="shared" si="104"/>
        <v>45129.3</v>
      </c>
      <c r="X212" s="29" t="str">
        <f t="shared" si="105"/>
        <v>No</v>
      </c>
      <c r="Y212" s="27">
        <f t="shared" si="106"/>
        <v>857456.7</v>
      </c>
      <c r="Z212" s="27">
        <f t="shared" si="107"/>
        <v>812327.4</v>
      </c>
      <c r="AA212" s="27">
        <f t="shared" si="108"/>
        <v>767198.1</v>
      </c>
      <c r="AB212" s="27">
        <f t="shared" si="109"/>
        <v>722068.8</v>
      </c>
      <c r="AC212" s="27">
        <f t="shared" si="110"/>
        <v>676939.5</v>
      </c>
      <c r="AD212" s="27">
        <f t="shared" si="111"/>
        <v>631810.19999999995</v>
      </c>
      <c r="AE212" s="27">
        <f t="shared" si="112"/>
        <v>586680.9</v>
      </c>
      <c r="AF212" s="27">
        <f t="shared" si="113"/>
        <v>541551.6</v>
      </c>
      <c r="AG212" s="27">
        <f t="shared" si="114"/>
        <v>531537.16</v>
      </c>
    </row>
    <row r="213" spans="1:33" x14ac:dyDescent="0.2">
      <c r="A213" s="36" t="s">
        <v>55</v>
      </c>
      <c r="B213" s="36" t="s">
        <v>679</v>
      </c>
      <c r="C213" s="36" t="s">
        <v>680</v>
      </c>
      <c r="D213" s="22" t="str">
        <f t="shared" si="95"/>
        <v>Tier 3</v>
      </c>
      <c r="E213" s="23">
        <v>796800</v>
      </c>
      <c r="F213" s="23">
        <v>424831.86</v>
      </c>
      <c r="G213" s="24">
        <f t="shared" si="91"/>
        <v>-371968.14</v>
      </c>
      <c r="H213" s="25">
        <f t="shared" si="92"/>
        <v>0.46682748493975906</v>
      </c>
      <c r="I213" s="26"/>
      <c r="J213" s="27" t="str">
        <f t="shared" si="93"/>
        <v/>
      </c>
      <c r="K213" s="30"/>
      <c r="L213" s="27" t="str">
        <f t="shared" si="94"/>
        <v/>
      </c>
      <c r="M213" s="30"/>
      <c r="N213" s="27" t="str">
        <f t="shared" si="96"/>
        <v/>
      </c>
      <c r="O213" s="27" t="str">
        <f t="shared" si="97"/>
        <v/>
      </c>
      <c r="P213" s="29" t="str">
        <f t="shared" si="98"/>
        <v/>
      </c>
      <c r="Q213" s="27" t="str">
        <f t="shared" si="99"/>
        <v/>
      </c>
      <c r="R213" s="27" t="str">
        <f t="shared" si="100"/>
        <v/>
      </c>
      <c r="S213" s="27" t="str">
        <f t="shared" si="101"/>
        <v/>
      </c>
      <c r="T213" s="27" t="str">
        <f t="shared" si="102"/>
        <v/>
      </c>
      <c r="U213" s="30"/>
      <c r="V213" s="27">
        <f t="shared" si="103"/>
        <v>37196.814000000006</v>
      </c>
      <c r="W213" s="27">
        <f t="shared" si="104"/>
        <v>39840</v>
      </c>
      <c r="X213" s="29" t="str">
        <f t="shared" si="105"/>
        <v>No</v>
      </c>
      <c r="Y213" s="27">
        <f t="shared" si="106"/>
        <v>756960</v>
      </c>
      <c r="Z213" s="27">
        <f t="shared" si="107"/>
        <v>717120</v>
      </c>
      <c r="AA213" s="27">
        <f t="shared" si="108"/>
        <v>677280</v>
      </c>
      <c r="AB213" s="27">
        <f t="shared" si="109"/>
        <v>637440</v>
      </c>
      <c r="AC213" s="27">
        <f t="shared" si="110"/>
        <v>597600</v>
      </c>
      <c r="AD213" s="27">
        <f t="shared" si="111"/>
        <v>557760</v>
      </c>
      <c r="AE213" s="27">
        <f t="shared" si="112"/>
        <v>517920</v>
      </c>
      <c r="AF213" s="27">
        <f t="shared" si="113"/>
        <v>478080</v>
      </c>
      <c r="AG213" s="27">
        <f t="shared" si="114"/>
        <v>438240.00000000006</v>
      </c>
    </row>
    <row r="214" spans="1:33" x14ac:dyDescent="0.2">
      <c r="A214" s="36" t="s">
        <v>55</v>
      </c>
      <c r="B214" s="36" t="s">
        <v>779</v>
      </c>
      <c r="C214" s="36" t="s">
        <v>780</v>
      </c>
      <c r="D214" s="22" t="str">
        <f t="shared" si="95"/>
        <v>Tier 1</v>
      </c>
      <c r="E214" s="23">
        <v>4047540</v>
      </c>
      <c r="F214" s="23">
        <v>3755150.21</v>
      </c>
      <c r="G214" s="24">
        <f t="shared" si="91"/>
        <v>-292389.79000000004</v>
      </c>
      <c r="H214" s="25">
        <f t="shared" si="92"/>
        <v>7.2238888312407046E-2</v>
      </c>
      <c r="I214" s="26"/>
      <c r="J214" s="27" t="str">
        <f t="shared" si="93"/>
        <v/>
      </c>
      <c r="K214" s="30"/>
      <c r="L214" s="27">
        <f t="shared" si="94"/>
        <v>3901345.105</v>
      </c>
      <c r="M214" s="30"/>
      <c r="N214" s="27" t="str">
        <f t="shared" si="96"/>
        <v/>
      </c>
      <c r="O214" s="27" t="str">
        <f t="shared" si="97"/>
        <v/>
      </c>
      <c r="P214" s="29" t="str">
        <f t="shared" si="98"/>
        <v/>
      </c>
      <c r="Q214" s="27" t="str">
        <f t="shared" si="99"/>
        <v/>
      </c>
      <c r="R214" s="27" t="str">
        <f t="shared" si="100"/>
        <v/>
      </c>
      <c r="S214" s="27" t="str">
        <f t="shared" si="101"/>
        <v/>
      </c>
      <c r="T214" s="27" t="str">
        <f t="shared" si="102"/>
        <v/>
      </c>
      <c r="U214" s="30"/>
      <c r="V214" s="27" t="str">
        <f t="shared" si="103"/>
        <v/>
      </c>
      <c r="W214" s="27" t="str">
        <f t="shared" si="104"/>
        <v/>
      </c>
      <c r="X214" s="29" t="str">
        <f t="shared" si="105"/>
        <v/>
      </c>
      <c r="Y214" s="27" t="str">
        <f t="shared" si="106"/>
        <v/>
      </c>
      <c r="Z214" s="27" t="str">
        <f t="shared" si="107"/>
        <v/>
      </c>
      <c r="AA214" s="27" t="str">
        <f t="shared" si="108"/>
        <v/>
      </c>
      <c r="AB214" s="27" t="str">
        <f t="shared" si="109"/>
        <v/>
      </c>
      <c r="AC214" s="27" t="str">
        <f t="shared" si="110"/>
        <v/>
      </c>
      <c r="AD214" s="27" t="str">
        <f t="shared" si="111"/>
        <v/>
      </c>
      <c r="AE214" s="27" t="str">
        <f t="shared" si="112"/>
        <v/>
      </c>
      <c r="AF214" s="27" t="str">
        <f t="shared" si="113"/>
        <v/>
      </c>
      <c r="AG214" s="27" t="str">
        <f t="shared" si="114"/>
        <v/>
      </c>
    </row>
    <row r="215" spans="1:33" x14ac:dyDescent="0.2">
      <c r="A215" s="36" t="s">
        <v>55</v>
      </c>
      <c r="B215" s="36" t="s">
        <v>823</v>
      </c>
      <c r="C215" s="36" t="s">
        <v>824</v>
      </c>
      <c r="D215" s="22" t="str">
        <f t="shared" si="95"/>
        <v>Tier 2</v>
      </c>
      <c r="E215" s="23">
        <v>2866278</v>
      </c>
      <c r="F215" s="23">
        <v>2417803.25</v>
      </c>
      <c r="G215" s="24">
        <f t="shared" si="91"/>
        <v>-448474.75</v>
      </c>
      <c r="H215" s="25">
        <f t="shared" si="92"/>
        <v>0.15646589409680428</v>
      </c>
      <c r="I215" s="26"/>
      <c r="J215" s="27" t="str">
        <f t="shared" si="93"/>
        <v/>
      </c>
      <c r="K215" s="30"/>
      <c r="L215" s="27" t="str">
        <f t="shared" si="94"/>
        <v/>
      </c>
      <c r="M215" s="30"/>
      <c r="N215" s="27">
        <f t="shared" si="96"/>
        <v>89694.950000000012</v>
      </c>
      <c r="O215" s="27">
        <f t="shared" si="97"/>
        <v>143313.9</v>
      </c>
      <c r="P215" s="29" t="str">
        <f t="shared" si="98"/>
        <v>No</v>
      </c>
      <c r="Q215" s="27">
        <f t="shared" si="99"/>
        <v>2722964.1</v>
      </c>
      <c r="R215" s="27">
        <f t="shared" si="100"/>
        <v>2579650.2000000002</v>
      </c>
      <c r="S215" s="27">
        <f t="shared" si="101"/>
        <v>2436336.2999999998</v>
      </c>
      <c r="T215" s="27">
        <f t="shared" si="102"/>
        <v>2417803.25</v>
      </c>
      <c r="U215" s="30"/>
      <c r="V215" s="27" t="str">
        <f t="shared" si="103"/>
        <v/>
      </c>
      <c r="W215" s="27" t="str">
        <f t="shared" si="104"/>
        <v/>
      </c>
      <c r="X215" s="29" t="str">
        <f t="shared" si="105"/>
        <v/>
      </c>
      <c r="Y215" s="27" t="str">
        <f t="shared" si="106"/>
        <v/>
      </c>
      <c r="Z215" s="27" t="str">
        <f t="shared" si="107"/>
        <v/>
      </c>
      <c r="AA215" s="27" t="str">
        <f t="shared" si="108"/>
        <v/>
      </c>
      <c r="AB215" s="27" t="str">
        <f t="shared" si="109"/>
        <v/>
      </c>
      <c r="AC215" s="27" t="str">
        <f t="shared" si="110"/>
        <v/>
      </c>
      <c r="AD215" s="27" t="str">
        <f t="shared" si="111"/>
        <v/>
      </c>
      <c r="AE215" s="27" t="str">
        <f t="shared" si="112"/>
        <v/>
      </c>
      <c r="AF215" s="27" t="str">
        <f t="shared" si="113"/>
        <v/>
      </c>
      <c r="AG215" s="27" t="str">
        <f t="shared" si="114"/>
        <v/>
      </c>
    </row>
    <row r="216" spans="1:33" x14ac:dyDescent="0.2">
      <c r="A216" s="36" t="s">
        <v>55</v>
      </c>
      <c r="B216" s="36" t="s">
        <v>833</v>
      </c>
      <c r="C216" s="36" t="s">
        <v>834</v>
      </c>
      <c r="D216" s="22" t="str">
        <f t="shared" si="95"/>
        <v>Tier 2</v>
      </c>
      <c r="E216" s="23">
        <v>4706706</v>
      </c>
      <c r="F216" s="23">
        <v>3849303.61</v>
      </c>
      <c r="G216" s="24">
        <f t="shared" si="91"/>
        <v>-857402.39000000013</v>
      </c>
      <c r="H216" s="25">
        <f t="shared" si="92"/>
        <v>0.18216612424910333</v>
      </c>
      <c r="I216" s="26"/>
      <c r="J216" s="27" t="str">
        <f t="shared" si="93"/>
        <v/>
      </c>
      <c r="K216" s="30"/>
      <c r="L216" s="27" t="str">
        <f t="shared" si="94"/>
        <v/>
      </c>
      <c r="M216" s="30"/>
      <c r="N216" s="27">
        <f t="shared" si="96"/>
        <v>171480.47800000003</v>
      </c>
      <c r="O216" s="27">
        <f t="shared" si="97"/>
        <v>235335.30000000002</v>
      </c>
      <c r="P216" s="29" t="str">
        <f t="shared" si="98"/>
        <v>No</v>
      </c>
      <c r="Q216" s="27">
        <f t="shared" si="99"/>
        <v>4471370.7</v>
      </c>
      <c r="R216" s="27">
        <f t="shared" si="100"/>
        <v>4236035.4000000004</v>
      </c>
      <c r="S216" s="27">
        <f t="shared" si="101"/>
        <v>4000700.1</v>
      </c>
      <c r="T216" s="27">
        <f t="shared" si="102"/>
        <v>3849303.61</v>
      </c>
      <c r="U216" s="30"/>
      <c r="V216" s="27" t="str">
        <f t="shared" si="103"/>
        <v/>
      </c>
      <c r="W216" s="27" t="str">
        <f t="shared" si="104"/>
        <v/>
      </c>
      <c r="X216" s="29" t="str">
        <f t="shared" si="105"/>
        <v/>
      </c>
      <c r="Y216" s="27" t="str">
        <f t="shared" si="106"/>
        <v/>
      </c>
      <c r="Z216" s="27" t="str">
        <f t="shared" si="107"/>
        <v/>
      </c>
      <c r="AA216" s="27" t="str">
        <f t="shared" si="108"/>
        <v/>
      </c>
      <c r="AB216" s="27" t="str">
        <f t="shared" si="109"/>
        <v/>
      </c>
      <c r="AC216" s="27" t="str">
        <f t="shared" si="110"/>
        <v/>
      </c>
      <c r="AD216" s="27" t="str">
        <f t="shared" si="111"/>
        <v/>
      </c>
      <c r="AE216" s="27" t="str">
        <f t="shared" si="112"/>
        <v/>
      </c>
      <c r="AF216" s="27" t="str">
        <f t="shared" si="113"/>
        <v/>
      </c>
      <c r="AG216" s="27" t="str">
        <f t="shared" si="114"/>
        <v/>
      </c>
    </row>
    <row r="217" spans="1:33" x14ac:dyDescent="0.2">
      <c r="A217" s="36" t="s">
        <v>55</v>
      </c>
      <c r="B217" s="36" t="s">
        <v>835</v>
      </c>
      <c r="C217" s="36" t="s">
        <v>836</v>
      </c>
      <c r="D217" s="22" t="str">
        <f t="shared" si="95"/>
        <v>Tier 2</v>
      </c>
      <c r="E217" s="23">
        <v>13412256</v>
      </c>
      <c r="F217" s="23">
        <v>10938499.199999999</v>
      </c>
      <c r="G217" s="24">
        <f t="shared" si="91"/>
        <v>-2473756.8000000007</v>
      </c>
      <c r="H217" s="25">
        <f t="shared" si="92"/>
        <v>0.1844400226181189</v>
      </c>
      <c r="I217" s="26"/>
      <c r="J217" s="27" t="str">
        <f t="shared" si="93"/>
        <v/>
      </c>
      <c r="K217" s="30"/>
      <c r="L217" s="27" t="str">
        <f t="shared" si="94"/>
        <v/>
      </c>
      <c r="M217" s="30"/>
      <c r="N217" s="27">
        <f t="shared" si="96"/>
        <v>494751.36000000016</v>
      </c>
      <c r="O217" s="27">
        <f t="shared" si="97"/>
        <v>670612.80000000005</v>
      </c>
      <c r="P217" s="29" t="str">
        <f t="shared" si="98"/>
        <v>No</v>
      </c>
      <c r="Q217" s="27">
        <f t="shared" si="99"/>
        <v>12741643.199999999</v>
      </c>
      <c r="R217" s="27">
        <f t="shared" si="100"/>
        <v>12071030.4</v>
      </c>
      <c r="S217" s="27">
        <f t="shared" si="101"/>
        <v>11400417.6</v>
      </c>
      <c r="T217" s="27">
        <f t="shared" si="102"/>
        <v>10938499.199999999</v>
      </c>
      <c r="U217" s="30"/>
      <c r="V217" s="27" t="str">
        <f t="shared" si="103"/>
        <v/>
      </c>
      <c r="W217" s="27" t="str">
        <f t="shared" si="104"/>
        <v/>
      </c>
      <c r="X217" s="29" t="str">
        <f t="shared" si="105"/>
        <v/>
      </c>
      <c r="Y217" s="27" t="str">
        <f t="shared" si="106"/>
        <v/>
      </c>
      <c r="Z217" s="27" t="str">
        <f t="shared" si="107"/>
        <v/>
      </c>
      <c r="AA217" s="27" t="str">
        <f t="shared" si="108"/>
        <v/>
      </c>
      <c r="AB217" s="27" t="str">
        <f t="shared" si="109"/>
        <v/>
      </c>
      <c r="AC217" s="27" t="str">
        <f t="shared" si="110"/>
        <v/>
      </c>
      <c r="AD217" s="27" t="str">
        <f t="shared" si="111"/>
        <v/>
      </c>
      <c r="AE217" s="27" t="str">
        <f t="shared" si="112"/>
        <v/>
      </c>
      <c r="AF217" s="27" t="str">
        <f t="shared" si="113"/>
        <v/>
      </c>
      <c r="AG217" s="27" t="str">
        <f t="shared" si="114"/>
        <v/>
      </c>
    </row>
    <row r="218" spans="1:33" x14ac:dyDescent="0.2">
      <c r="A218" s="36" t="s">
        <v>55</v>
      </c>
      <c r="B218" s="36" t="s">
        <v>921</v>
      </c>
      <c r="C218" s="36" t="s">
        <v>922</v>
      </c>
      <c r="D218" s="22" t="str">
        <f t="shared" si="95"/>
        <v>Tier 3</v>
      </c>
      <c r="E218" s="23">
        <v>2912700</v>
      </c>
      <c r="F218" s="23">
        <v>1196256.31</v>
      </c>
      <c r="G218" s="24">
        <f t="shared" si="91"/>
        <v>-1716443.69</v>
      </c>
      <c r="H218" s="25">
        <f t="shared" si="92"/>
        <v>0.58929642256325743</v>
      </c>
      <c r="I218" s="26"/>
      <c r="J218" s="27" t="str">
        <f t="shared" si="93"/>
        <v/>
      </c>
      <c r="K218" s="30"/>
      <c r="L218" s="27" t="str">
        <f t="shared" si="94"/>
        <v/>
      </c>
      <c r="M218" s="30"/>
      <c r="N218" s="27" t="str">
        <f t="shared" si="96"/>
        <v/>
      </c>
      <c r="O218" s="27" t="str">
        <f t="shared" si="97"/>
        <v/>
      </c>
      <c r="P218" s="29" t="str">
        <f t="shared" si="98"/>
        <v/>
      </c>
      <c r="Q218" s="27" t="str">
        <f t="shared" si="99"/>
        <v/>
      </c>
      <c r="R218" s="27" t="str">
        <f t="shared" si="100"/>
        <v/>
      </c>
      <c r="S218" s="27" t="str">
        <f t="shared" si="101"/>
        <v/>
      </c>
      <c r="T218" s="27" t="str">
        <f t="shared" si="102"/>
        <v/>
      </c>
      <c r="U218" s="30"/>
      <c r="V218" s="27">
        <f t="shared" si="103"/>
        <v>171644.36900000001</v>
      </c>
      <c r="W218" s="27">
        <f t="shared" si="104"/>
        <v>145635</v>
      </c>
      <c r="X218" s="29" t="str">
        <f t="shared" si="105"/>
        <v>Yes</v>
      </c>
      <c r="Y218" s="27">
        <f t="shared" si="106"/>
        <v>2741055.6310000001</v>
      </c>
      <c r="Z218" s="27">
        <f t="shared" si="107"/>
        <v>2569411.2620000001</v>
      </c>
      <c r="AA218" s="27">
        <f t="shared" si="108"/>
        <v>2397766.8930000002</v>
      </c>
      <c r="AB218" s="27">
        <f t="shared" si="109"/>
        <v>2226122.5240000002</v>
      </c>
      <c r="AC218" s="27">
        <f t="shared" si="110"/>
        <v>2054478.155</v>
      </c>
      <c r="AD218" s="27">
        <f t="shared" si="111"/>
        <v>1882833.7860000001</v>
      </c>
      <c r="AE218" s="27">
        <f t="shared" si="112"/>
        <v>1711189.4169999999</v>
      </c>
      <c r="AF218" s="27">
        <f t="shared" si="113"/>
        <v>1539545.048</v>
      </c>
      <c r="AG218" s="27">
        <f t="shared" si="114"/>
        <v>1367900.679</v>
      </c>
    </row>
    <row r="219" spans="1:33" x14ac:dyDescent="0.2">
      <c r="A219" s="36" t="s">
        <v>55</v>
      </c>
      <c r="B219" s="36" t="s">
        <v>925</v>
      </c>
      <c r="C219" s="36" t="s">
        <v>926</v>
      </c>
      <c r="D219" s="22" t="str">
        <f t="shared" si="95"/>
        <v>A-CAM II &gt; HC Legacy</v>
      </c>
      <c r="E219" s="23">
        <v>2858754</v>
      </c>
      <c r="F219" s="23">
        <v>3267308.34</v>
      </c>
      <c r="G219" s="24">
        <f t="shared" si="91"/>
        <v>408554.33999999985</v>
      </c>
      <c r="H219" s="25">
        <f t="shared" si="92"/>
        <v>0.14291343011675711</v>
      </c>
      <c r="I219" s="26"/>
      <c r="J219" s="27">
        <f t="shared" si="93"/>
        <v>3267308.34</v>
      </c>
      <c r="K219" s="30"/>
      <c r="L219" s="27" t="str">
        <f t="shared" si="94"/>
        <v/>
      </c>
      <c r="M219" s="30"/>
      <c r="N219" s="27" t="str">
        <f t="shared" si="96"/>
        <v/>
      </c>
      <c r="O219" s="27" t="str">
        <f t="shared" si="97"/>
        <v/>
      </c>
      <c r="P219" s="29" t="str">
        <f t="shared" si="98"/>
        <v/>
      </c>
      <c r="Q219" s="27" t="str">
        <f t="shared" si="99"/>
        <v/>
      </c>
      <c r="R219" s="27" t="str">
        <f t="shared" si="100"/>
        <v/>
      </c>
      <c r="S219" s="27" t="str">
        <f t="shared" si="101"/>
        <v/>
      </c>
      <c r="T219" s="27" t="str">
        <f t="shared" si="102"/>
        <v/>
      </c>
      <c r="U219" s="30"/>
      <c r="V219" s="27" t="str">
        <f t="shared" si="103"/>
        <v/>
      </c>
      <c r="W219" s="27" t="str">
        <f t="shared" si="104"/>
        <v/>
      </c>
      <c r="X219" s="29" t="str">
        <f t="shared" si="105"/>
        <v/>
      </c>
      <c r="Y219" s="27" t="str">
        <f t="shared" si="106"/>
        <v/>
      </c>
      <c r="Z219" s="27" t="str">
        <f t="shared" si="107"/>
        <v/>
      </c>
      <c r="AA219" s="27" t="str">
        <f t="shared" si="108"/>
        <v/>
      </c>
      <c r="AB219" s="27" t="str">
        <f t="shared" si="109"/>
        <v/>
      </c>
      <c r="AC219" s="27" t="str">
        <f t="shared" si="110"/>
        <v/>
      </c>
      <c r="AD219" s="27" t="str">
        <f t="shared" si="111"/>
        <v/>
      </c>
      <c r="AE219" s="27" t="str">
        <f t="shared" si="112"/>
        <v/>
      </c>
      <c r="AF219" s="27" t="str">
        <f t="shared" si="113"/>
        <v/>
      </c>
      <c r="AG219" s="27" t="str">
        <f t="shared" si="114"/>
        <v/>
      </c>
    </row>
    <row r="220" spans="1:33" x14ac:dyDescent="0.2">
      <c r="A220" s="36" t="s">
        <v>55</v>
      </c>
      <c r="B220" s="36" t="s">
        <v>953</v>
      </c>
      <c r="C220" s="36" t="s">
        <v>954</v>
      </c>
      <c r="D220" s="22" t="str">
        <f t="shared" si="95"/>
        <v>Tier 3</v>
      </c>
      <c r="E220" s="23">
        <v>5934912</v>
      </c>
      <c r="F220" s="23">
        <v>1942273.99</v>
      </c>
      <c r="G220" s="24">
        <f t="shared" si="91"/>
        <v>-3992638.01</v>
      </c>
      <c r="H220" s="25">
        <f t="shared" si="92"/>
        <v>0.67273752500458306</v>
      </c>
      <c r="I220" s="26"/>
      <c r="J220" s="27" t="str">
        <f t="shared" si="93"/>
        <v/>
      </c>
      <c r="K220" s="30"/>
      <c r="L220" s="27" t="str">
        <f t="shared" si="94"/>
        <v/>
      </c>
      <c r="M220" s="30"/>
      <c r="N220" s="27" t="str">
        <f t="shared" si="96"/>
        <v/>
      </c>
      <c r="O220" s="27" t="str">
        <f t="shared" si="97"/>
        <v/>
      </c>
      <c r="P220" s="29" t="str">
        <f t="shared" si="98"/>
        <v/>
      </c>
      <c r="Q220" s="27" t="str">
        <f t="shared" si="99"/>
        <v/>
      </c>
      <c r="R220" s="27" t="str">
        <f t="shared" si="100"/>
        <v/>
      </c>
      <c r="S220" s="27" t="str">
        <f t="shared" si="101"/>
        <v/>
      </c>
      <c r="T220" s="27" t="str">
        <f t="shared" si="102"/>
        <v/>
      </c>
      <c r="U220" s="30"/>
      <c r="V220" s="27">
        <f t="shared" si="103"/>
        <v>399263.80099999998</v>
      </c>
      <c r="W220" s="27">
        <f t="shared" si="104"/>
        <v>296745.60000000003</v>
      </c>
      <c r="X220" s="29" t="str">
        <f t="shared" si="105"/>
        <v>Yes</v>
      </c>
      <c r="Y220" s="27">
        <f t="shared" si="106"/>
        <v>5535648.199</v>
      </c>
      <c r="Z220" s="27">
        <f t="shared" si="107"/>
        <v>5136384.398</v>
      </c>
      <c r="AA220" s="27">
        <f t="shared" si="108"/>
        <v>4737120.5970000001</v>
      </c>
      <c r="AB220" s="27">
        <f t="shared" si="109"/>
        <v>4337856.7960000001</v>
      </c>
      <c r="AC220" s="27">
        <f t="shared" si="110"/>
        <v>3938592.9950000001</v>
      </c>
      <c r="AD220" s="27">
        <f t="shared" si="111"/>
        <v>3539329.1940000001</v>
      </c>
      <c r="AE220" s="27">
        <f t="shared" si="112"/>
        <v>3140065.3930000002</v>
      </c>
      <c r="AF220" s="27">
        <f t="shared" si="113"/>
        <v>2740801.5920000002</v>
      </c>
      <c r="AG220" s="27">
        <f t="shared" si="114"/>
        <v>2341537.7910000002</v>
      </c>
    </row>
    <row r="221" spans="1:33" x14ac:dyDescent="0.2">
      <c r="A221" s="36" t="s">
        <v>55</v>
      </c>
      <c r="B221" s="36" t="s">
        <v>991</v>
      </c>
      <c r="C221" s="36" t="s">
        <v>992</v>
      </c>
      <c r="D221" s="22" t="str">
        <f t="shared" si="95"/>
        <v>Tier 3</v>
      </c>
      <c r="E221" s="23">
        <v>8417460</v>
      </c>
      <c r="F221" s="23">
        <v>6061072.8599999994</v>
      </c>
      <c r="G221" s="24">
        <f t="shared" si="91"/>
        <v>-2356387.1400000006</v>
      </c>
      <c r="H221" s="25">
        <f t="shared" si="92"/>
        <v>0.27994040244919494</v>
      </c>
      <c r="I221" s="26"/>
      <c r="J221" s="27" t="str">
        <f t="shared" si="93"/>
        <v/>
      </c>
      <c r="K221" s="30"/>
      <c r="L221" s="27" t="str">
        <f t="shared" si="94"/>
        <v/>
      </c>
      <c r="M221" s="30"/>
      <c r="N221" s="27" t="str">
        <f t="shared" si="96"/>
        <v/>
      </c>
      <c r="O221" s="27" t="str">
        <f t="shared" si="97"/>
        <v/>
      </c>
      <c r="P221" s="29" t="str">
        <f t="shared" si="98"/>
        <v/>
      </c>
      <c r="Q221" s="27" t="str">
        <f t="shared" si="99"/>
        <v/>
      </c>
      <c r="R221" s="27" t="str">
        <f t="shared" si="100"/>
        <v/>
      </c>
      <c r="S221" s="27" t="str">
        <f t="shared" si="101"/>
        <v/>
      </c>
      <c r="T221" s="27" t="str">
        <f t="shared" si="102"/>
        <v/>
      </c>
      <c r="U221" s="30"/>
      <c r="V221" s="27">
        <f t="shared" si="103"/>
        <v>235638.71400000007</v>
      </c>
      <c r="W221" s="27">
        <f t="shared" si="104"/>
        <v>420873</v>
      </c>
      <c r="X221" s="29" t="str">
        <f t="shared" si="105"/>
        <v>No</v>
      </c>
      <c r="Y221" s="27">
        <f t="shared" si="106"/>
        <v>7996587</v>
      </c>
      <c r="Z221" s="27">
        <f t="shared" si="107"/>
        <v>7575714</v>
      </c>
      <c r="AA221" s="27">
        <f t="shared" si="108"/>
        <v>7154841</v>
      </c>
      <c r="AB221" s="27">
        <f t="shared" si="109"/>
        <v>6733968</v>
      </c>
      <c r="AC221" s="27">
        <f t="shared" si="110"/>
        <v>6313095</v>
      </c>
      <c r="AD221" s="27">
        <f t="shared" si="111"/>
        <v>6061072.8599999994</v>
      </c>
      <c r="AE221" s="27">
        <f t="shared" si="112"/>
        <v>6061072.8599999994</v>
      </c>
      <c r="AF221" s="27">
        <f t="shared" si="113"/>
        <v>6061072.8599999994</v>
      </c>
      <c r="AG221" s="27">
        <f t="shared" si="114"/>
        <v>6061072.8599999994</v>
      </c>
    </row>
    <row r="222" spans="1:33" x14ac:dyDescent="0.2">
      <c r="A222" s="36" t="s">
        <v>55</v>
      </c>
      <c r="B222" s="36" t="s">
        <v>35</v>
      </c>
      <c r="C222" s="36" t="s">
        <v>36</v>
      </c>
      <c r="D222" s="22" t="str">
        <f t="shared" si="95"/>
        <v>Tier 3</v>
      </c>
      <c r="E222" s="23">
        <v>512286</v>
      </c>
      <c r="F222" s="23">
        <v>8151.18</v>
      </c>
      <c r="G222" s="24">
        <f t="shared" si="91"/>
        <v>-504134.82</v>
      </c>
      <c r="H222" s="25">
        <f t="shared" si="92"/>
        <v>0.98408861456295904</v>
      </c>
      <c r="I222" s="26"/>
      <c r="J222" s="27" t="str">
        <f t="shared" si="93"/>
        <v/>
      </c>
      <c r="K222" s="30"/>
      <c r="L222" s="27" t="str">
        <f t="shared" si="94"/>
        <v/>
      </c>
      <c r="M222" s="30"/>
      <c r="N222" s="27" t="str">
        <f t="shared" si="96"/>
        <v/>
      </c>
      <c r="O222" s="27" t="str">
        <f t="shared" si="97"/>
        <v/>
      </c>
      <c r="P222" s="29" t="str">
        <f t="shared" si="98"/>
        <v/>
      </c>
      <c r="Q222" s="27" t="str">
        <f t="shared" si="99"/>
        <v/>
      </c>
      <c r="R222" s="27" t="str">
        <f t="shared" si="100"/>
        <v/>
      </c>
      <c r="S222" s="27" t="str">
        <f t="shared" si="101"/>
        <v/>
      </c>
      <c r="T222" s="27" t="str">
        <f t="shared" si="102"/>
        <v/>
      </c>
      <c r="U222" s="30"/>
      <c r="V222" s="27">
        <f t="shared" si="103"/>
        <v>50413.482000000004</v>
      </c>
      <c r="W222" s="27">
        <f t="shared" si="104"/>
        <v>25614.300000000003</v>
      </c>
      <c r="X222" s="29" t="str">
        <f t="shared" si="105"/>
        <v>Yes</v>
      </c>
      <c r="Y222" s="27">
        <f t="shared" si="106"/>
        <v>461872.51799999998</v>
      </c>
      <c r="Z222" s="27">
        <f t="shared" si="107"/>
        <v>411459.03600000002</v>
      </c>
      <c r="AA222" s="27">
        <f t="shared" si="108"/>
        <v>361045.554</v>
      </c>
      <c r="AB222" s="27">
        <f t="shared" si="109"/>
        <v>310632.07199999999</v>
      </c>
      <c r="AC222" s="27">
        <f t="shared" si="110"/>
        <v>260218.59</v>
      </c>
      <c r="AD222" s="27">
        <f t="shared" si="111"/>
        <v>209805.10800000001</v>
      </c>
      <c r="AE222" s="27">
        <f t="shared" si="112"/>
        <v>159391.62599999999</v>
      </c>
      <c r="AF222" s="27">
        <f t="shared" si="113"/>
        <v>108978.144</v>
      </c>
      <c r="AG222" s="27">
        <f t="shared" si="114"/>
        <v>58564.662000000004</v>
      </c>
    </row>
    <row r="223" spans="1:33" x14ac:dyDescent="0.2">
      <c r="A223" s="36" t="s">
        <v>55</v>
      </c>
      <c r="B223" s="36" t="s">
        <v>1009</v>
      </c>
      <c r="C223" s="36" t="s">
        <v>1010</v>
      </c>
      <c r="D223" s="22" t="str">
        <f t="shared" si="95"/>
        <v>A-CAM II &gt; HC Legacy</v>
      </c>
      <c r="E223" s="23">
        <v>5500392</v>
      </c>
      <c r="F223" s="23">
        <v>7327918.9199999999</v>
      </c>
      <c r="G223" s="24">
        <f t="shared" si="91"/>
        <v>1827526.92</v>
      </c>
      <c r="H223" s="25">
        <f t="shared" si="92"/>
        <v>0.33225394117364726</v>
      </c>
      <c r="I223" s="26"/>
      <c r="J223" s="27">
        <f t="shared" si="93"/>
        <v>7327918.9199999999</v>
      </c>
      <c r="K223" s="30"/>
      <c r="L223" s="27" t="str">
        <f t="shared" si="94"/>
        <v/>
      </c>
      <c r="M223" s="30"/>
      <c r="N223" s="27" t="str">
        <f t="shared" si="96"/>
        <v/>
      </c>
      <c r="O223" s="27" t="str">
        <f t="shared" si="97"/>
        <v/>
      </c>
      <c r="P223" s="29" t="str">
        <f t="shared" si="98"/>
        <v/>
      </c>
      <c r="Q223" s="27" t="str">
        <f t="shared" si="99"/>
        <v/>
      </c>
      <c r="R223" s="27" t="str">
        <f t="shared" si="100"/>
        <v/>
      </c>
      <c r="S223" s="27" t="str">
        <f t="shared" si="101"/>
        <v/>
      </c>
      <c r="T223" s="27" t="str">
        <f t="shared" si="102"/>
        <v/>
      </c>
      <c r="U223" s="30"/>
      <c r="V223" s="27" t="str">
        <f t="shared" si="103"/>
        <v/>
      </c>
      <c r="W223" s="27" t="str">
        <f t="shared" si="104"/>
        <v/>
      </c>
      <c r="X223" s="29" t="str">
        <f t="shared" si="105"/>
        <v/>
      </c>
      <c r="Y223" s="27" t="str">
        <f t="shared" si="106"/>
        <v/>
      </c>
      <c r="Z223" s="27" t="str">
        <f t="shared" si="107"/>
        <v/>
      </c>
      <c r="AA223" s="27" t="str">
        <f t="shared" si="108"/>
        <v/>
      </c>
      <c r="AB223" s="27" t="str">
        <f t="shared" si="109"/>
        <v/>
      </c>
      <c r="AC223" s="27" t="str">
        <f t="shared" si="110"/>
        <v/>
      </c>
      <c r="AD223" s="27" t="str">
        <f t="shared" si="111"/>
        <v/>
      </c>
      <c r="AE223" s="27" t="str">
        <f t="shared" si="112"/>
        <v/>
      </c>
      <c r="AF223" s="27" t="str">
        <f t="shared" si="113"/>
        <v/>
      </c>
      <c r="AG223" s="27" t="str">
        <f t="shared" si="114"/>
        <v/>
      </c>
    </row>
    <row r="224" spans="1:33" x14ac:dyDescent="0.2">
      <c r="A224" s="36" t="s">
        <v>55</v>
      </c>
      <c r="B224" s="36" t="s">
        <v>1013</v>
      </c>
      <c r="C224" s="36" t="s">
        <v>1014</v>
      </c>
      <c r="D224" s="22" t="str">
        <f t="shared" si="95"/>
        <v>Tier 2</v>
      </c>
      <c r="E224" s="23">
        <v>3633657</v>
      </c>
      <c r="F224" s="23">
        <v>3106961.8</v>
      </c>
      <c r="G224" s="24">
        <f t="shared" si="91"/>
        <v>-526695.20000000019</v>
      </c>
      <c r="H224" s="25">
        <f t="shared" si="92"/>
        <v>0.14494906921594422</v>
      </c>
      <c r="I224" s="26"/>
      <c r="J224" s="27" t="str">
        <f t="shared" si="93"/>
        <v/>
      </c>
      <c r="K224" s="30"/>
      <c r="L224" s="27" t="str">
        <f t="shared" si="94"/>
        <v/>
      </c>
      <c r="M224" s="30"/>
      <c r="N224" s="27">
        <f t="shared" si="96"/>
        <v>105339.04000000004</v>
      </c>
      <c r="O224" s="27">
        <f t="shared" si="97"/>
        <v>181682.85</v>
      </c>
      <c r="P224" s="29" t="str">
        <f t="shared" si="98"/>
        <v>No</v>
      </c>
      <c r="Q224" s="27">
        <f t="shared" si="99"/>
        <v>3451974.15</v>
      </c>
      <c r="R224" s="27">
        <f t="shared" si="100"/>
        <v>3270291.3000000003</v>
      </c>
      <c r="S224" s="27">
        <f t="shared" si="101"/>
        <v>3106961.8</v>
      </c>
      <c r="T224" s="27">
        <f t="shared" si="102"/>
        <v>3106961.8</v>
      </c>
      <c r="U224" s="30"/>
      <c r="V224" s="27" t="str">
        <f t="shared" si="103"/>
        <v/>
      </c>
      <c r="W224" s="27" t="str">
        <f t="shared" si="104"/>
        <v/>
      </c>
      <c r="X224" s="29" t="str">
        <f t="shared" si="105"/>
        <v/>
      </c>
      <c r="Y224" s="27" t="str">
        <f t="shared" si="106"/>
        <v/>
      </c>
      <c r="Z224" s="27" t="str">
        <f t="shared" si="107"/>
        <v/>
      </c>
      <c r="AA224" s="27" t="str">
        <f t="shared" si="108"/>
        <v/>
      </c>
      <c r="AB224" s="27" t="str">
        <f t="shared" si="109"/>
        <v/>
      </c>
      <c r="AC224" s="27" t="str">
        <f t="shared" si="110"/>
        <v/>
      </c>
      <c r="AD224" s="27" t="str">
        <f t="shared" si="111"/>
        <v/>
      </c>
      <c r="AE224" s="27" t="str">
        <f t="shared" si="112"/>
        <v/>
      </c>
      <c r="AF224" s="27" t="str">
        <f t="shared" si="113"/>
        <v/>
      </c>
      <c r="AG224" s="27" t="str">
        <f t="shared" si="114"/>
        <v/>
      </c>
    </row>
    <row r="225" spans="1:33" x14ac:dyDescent="0.2">
      <c r="A225" s="36" t="s">
        <v>55</v>
      </c>
      <c r="B225" s="36" t="s">
        <v>1072</v>
      </c>
      <c r="C225" s="36" t="s">
        <v>1073</v>
      </c>
      <c r="D225" s="22" t="str">
        <f t="shared" si="95"/>
        <v>Tier 3</v>
      </c>
      <c r="E225" s="23">
        <v>6034686</v>
      </c>
      <c r="F225" s="23">
        <v>1263534.6200000001</v>
      </c>
      <c r="G225" s="24">
        <f t="shared" si="91"/>
        <v>-4771151.38</v>
      </c>
      <c r="H225" s="25">
        <f t="shared" si="92"/>
        <v>0.79062131484554454</v>
      </c>
      <c r="I225" s="26"/>
      <c r="J225" s="27" t="str">
        <f t="shared" si="93"/>
        <v/>
      </c>
      <c r="K225" s="30"/>
      <c r="L225" s="27" t="str">
        <f t="shared" si="94"/>
        <v/>
      </c>
      <c r="M225" s="30"/>
      <c r="N225" s="27" t="str">
        <f t="shared" si="96"/>
        <v/>
      </c>
      <c r="O225" s="27" t="str">
        <f t="shared" si="97"/>
        <v/>
      </c>
      <c r="P225" s="29" t="str">
        <f t="shared" si="98"/>
        <v/>
      </c>
      <c r="Q225" s="27" t="str">
        <f t="shared" si="99"/>
        <v/>
      </c>
      <c r="R225" s="27" t="str">
        <f t="shared" si="100"/>
        <v/>
      </c>
      <c r="S225" s="27" t="str">
        <f t="shared" si="101"/>
        <v/>
      </c>
      <c r="T225" s="27" t="str">
        <f t="shared" si="102"/>
        <v/>
      </c>
      <c r="U225" s="30"/>
      <c r="V225" s="27">
        <f t="shared" si="103"/>
        <v>477115.13800000004</v>
      </c>
      <c r="W225" s="27">
        <f t="shared" si="104"/>
        <v>301734.3</v>
      </c>
      <c r="X225" s="29" t="str">
        <f t="shared" si="105"/>
        <v>Yes</v>
      </c>
      <c r="Y225" s="27">
        <f t="shared" si="106"/>
        <v>5557570.8619999997</v>
      </c>
      <c r="Z225" s="27">
        <f t="shared" si="107"/>
        <v>5080455.7240000004</v>
      </c>
      <c r="AA225" s="27">
        <f t="shared" si="108"/>
        <v>4603340.5859999992</v>
      </c>
      <c r="AB225" s="27">
        <f t="shared" si="109"/>
        <v>4126225.4479999999</v>
      </c>
      <c r="AC225" s="27">
        <f t="shared" si="110"/>
        <v>3649110.31</v>
      </c>
      <c r="AD225" s="27">
        <f t="shared" si="111"/>
        <v>3171995.1720000003</v>
      </c>
      <c r="AE225" s="27">
        <f t="shared" si="112"/>
        <v>2694880.034</v>
      </c>
      <c r="AF225" s="27">
        <f t="shared" si="113"/>
        <v>2217764.8960000002</v>
      </c>
      <c r="AG225" s="27">
        <f t="shared" si="114"/>
        <v>1740649.7580000001</v>
      </c>
    </row>
    <row r="226" spans="1:33" x14ac:dyDescent="0.2">
      <c r="A226" s="36" t="s">
        <v>60</v>
      </c>
      <c r="B226" s="36" t="s">
        <v>190</v>
      </c>
      <c r="C226" s="36" t="s">
        <v>191</v>
      </c>
      <c r="D226" s="22" t="str">
        <f t="shared" si="95"/>
        <v>Tier 3</v>
      </c>
      <c r="E226" s="23">
        <v>4063020</v>
      </c>
      <c r="F226" s="23">
        <v>1102321.3899999999</v>
      </c>
      <c r="G226" s="24">
        <f t="shared" si="91"/>
        <v>-2960698.6100000003</v>
      </c>
      <c r="H226" s="25">
        <f t="shared" si="92"/>
        <v>0.72869407731195035</v>
      </c>
      <c r="I226" s="26"/>
      <c r="J226" s="27" t="str">
        <f t="shared" si="93"/>
        <v/>
      </c>
      <c r="K226" s="30"/>
      <c r="L226" s="27" t="str">
        <f t="shared" si="94"/>
        <v/>
      </c>
      <c r="M226" s="30"/>
      <c r="N226" s="27" t="str">
        <f t="shared" si="96"/>
        <v/>
      </c>
      <c r="O226" s="27" t="str">
        <f t="shared" si="97"/>
        <v/>
      </c>
      <c r="P226" s="29" t="str">
        <f t="shared" si="98"/>
        <v/>
      </c>
      <c r="Q226" s="27" t="str">
        <f t="shared" si="99"/>
        <v/>
      </c>
      <c r="R226" s="27" t="str">
        <f t="shared" si="100"/>
        <v/>
      </c>
      <c r="S226" s="27" t="str">
        <f t="shared" si="101"/>
        <v/>
      </c>
      <c r="T226" s="27" t="str">
        <f t="shared" si="102"/>
        <v/>
      </c>
      <c r="U226" s="30"/>
      <c r="V226" s="27">
        <f t="shared" si="103"/>
        <v>296069.86100000003</v>
      </c>
      <c r="W226" s="27">
        <f t="shared" si="104"/>
        <v>203151</v>
      </c>
      <c r="X226" s="29" t="str">
        <f t="shared" si="105"/>
        <v>Yes</v>
      </c>
      <c r="Y226" s="27">
        <f t="shared" si="106"/>
        <v>3766950.1390000004</v>
      </c>
      <c r="Z226" s="27">
        <f t="shared" si="107"/>
        <v>3470880.2779999999</v>
      </c>
      <c r="AA226" s="27">
        <f t="shared" si="108"/>
        <v>3174810.4169999999</v>
      </c>
      <c r="AB226" s="27">
        <f t="shared" si="109"/>
        <v>2878740.5559999999</v>
      </c>
      <c r="AC226" s="27">
        <f t="shared" si="110"/>
        <v>2582670.6950000003</v>
      </c>
      <c r="AD226" s="27">
        <f t="shared" si="111"/>
        <v>2286600.8339999998</v>
      </c>
      <c r="AE226" s="27">
        <f t="shared" si="112"/>
        <v>1990530.973</v>
      </c>
      <c r="AF226" s="27">
        <f t="shared" si="113"/>
        <v>1694461.112</v>
      </c>
      <c r="AG226" s="27">
        <f t="shared" si="114"/>
        <v>1398391.2509999999</v>
      </c>
    </row>
    <row r="227" spans="1:33" x14ac:dyDescent="0.2">
      <c r="A227" s="36" t="s">
        <v>60</v>
      </c>
      <c r="B227" s="36" t="s">
        <v>222</v>
      </c>
      <c r="C227" s="36" t="s">
        <v>223</v>
      </c>
      <c r="D227" s="22" t="str">
        <f t="shared" si="95"/>
        <v>Tier 2</v>
      </c>
      <c r="E227" s="23">
        <v>2854734</v>
      </c>
      <c r="F227" s="23">
        <v>2463307.42</v>
      </c>
      <c r="G227" s="24">
        <f t="shared" si="91"/>
        <v>-391426.58000000007</v>
      </c>
      <c r="H227" s="25">
        <f t="shared" si="92"/>
        <v>0.13711490457604808</v>
      </c>
      <c r="I227" s="26"/>
      <c r="J227" s="27" t="str">
        <f t="shared" si="93"/>
        <v/>
      </c>
      <c r="K227" s="30"/>
      <c r="L227" s="27" t="str">
        <f t="shared" si="94"/>
        <v/>
      </c>
      <c r="M227" s="30"/>
      <c r="N227" s="27">
        <f t="shared" si="96"/>
        <v>78285.316000000021</v>
      </c>
      <c r="O227" s="27">
        <f t="shared" si="97"/>
        <v>142736.70000000001</v>
      </c>
      <c r="P227" s="29" t="str">
        <f t="shared" si="98"/>
        <v>No</v>
      </c>
      <c r="Q227" s="27">
        <f t="shared" si="99"/>
        <v>2711997.3</v>
      </c>
      <c r="R227" s="27">
        <f t="shared" si="100"/>
        <v>2569260.6</v>
      </c>
      <c r="S227" s="27">
        <f t="shared" si="101"/>
        <v>2463307.42</v>
      </c>
      <c r="T227" s="27">
        <f t="shared" si="102"/>
        <v>2463307.42</v>
      </c>
      <c r="U227" s="30"/>
      <c r="V227" s="27" t="str">
        <f t="shared" si="103"/>
        <v/>
      </c>
      <c r="W227" s="27" t="str">
        <f t="shared" si="104"/>
        <v/>
      </c>
      <c r="X227" s="29" t="str">
        <f t="shared" si="105"/>
        <v/>
      </c>
      <c r="Y227" s="27" t="str">
        <f t="shared" si="106"/>
        <v/>
      </c>
      <c r="Z227" s="27" t="str">
        <f t="shared" si="107"/>
        <v/>
      </c>
      <c r="AA227" s="27" t="str">
        <f t="shared" si="108"/>
        <v/>
      </c>
      <c r="AB227" s="27" t="str">
        <f t="shared" si="109"/>
        <v/>
      </c>
      <c r="AC227" s="27" t="str">
        <f t="shared" si="110"/>
        <v/>
      </c>
      <c r="AD227" s="27" t="str">
        <f t="shared" si="111"/>
        <v/>
      </c>
      <c r="AE227" s="27" t="str">
        <f t="shared" si="112"/>
        <v/>
      </c>
      <c r="AF227" s="27" t="str">
        <f t="shared" si="113"/>
        <v/>
      </c>
      <c r="AG227" s="27" t="str">
        <f t="shared" si="114"/>
        <v/>
      </c>
    </row>
    <row r="228" spans="1:33" x14ac:dyDescent="0.2">
      <c r="A228" s="36" t="s">
        <v>60</v>
      </c>
      <c r="B228" s="36" t="s">
        <v>347</v>
      </c>
      <c r="C228" s="36" t="s">
        <v>348</v>
      </c>
      <c r="D228" s="22" t="str">
        <f t="shared" si="95"/>
        <v>Tier 3</v>
      </c>
      <c r="E228" s="23">
        <v>6830622</v>
      </c>
      <c r="F228" s="23">
        <v>1913524.83</v>
      </c>
      <c r="G228" s="24">
        <f t="shared" si="91"/>
        <v>-4917097.17</v>
      </c>
      <c r="H228" s="25">
        <f t="shared" si="92"/>
        <v>0.71986082233799498</v>
      </c>
      <c r="I228" s="26"/>
      <c r="J228" s="27" t="str">
        <f t="shared" si="93"/>
        <v/>
      </c>
      <c r="K228" s="30"/>
      <c r="L228" s="27" t="str">
        <f t="shared" si="94"/>
        <v/>
      </c>
      <c r="M228" s="30"/>
      <c r="N228" s="27" t="str">
        <f t="shared" si="96"/>
        <v/>
      </c>
      <c r="O228" s="27" t="str">
        <f t="shared" si="97"/>
        <v/>
      </c>
      <c r="P228" s="29" t="str">
        <f t="shared" si="98"/>
        <v/>
      </c>
      <c r="Q228" s="27" t="str">
        <f t="shared" si="99"/>
        <v/>
      </c>
      <c r="R228" s="27" t="str">
        <f t="shared" si="100"/>
        <v/>
      </c>
      <c r="S228" s="27" t="str">
        <f t="shared" si="101"/>
        <v/>
      </c>
      <c r="T228" s="27" t="str">
        <f t="shared" si="102"/>
        <v/>
      </c>
      <c r="U228" s="30"/>
      <c r="V228" s="27">
        <f t="shared" si="103"/>
        <v>491709.717</v>
      </c>
      <c r="W228" s="27">
        <f t="shared" si="104"/>
        <v>341531.10000000003</v>
      </c>
      <c r="X228" s="29" t="str">
        <f t="shared" si="105"/>
        <v>Yes</v>
      </c>
      <c r="Y228" s="27">
        <f t="shared" si="106"/>
        <v>6338912.2829999998</v>
      </c>
      <c r="Z228" s="27">
        <f t="shared" si="107"/>
        <v>5847202.5659999996</v>
      </c>
      <c r="AA228" s="27">
        <f t="shared" si="108"/>
        <v>5355492.8489999995</v>
      </c>
      <c r="AB228" s="27">
        <f t="shared" si="109"/>
        <v>4863783.1319999993</v>
      </c>
      <c r="AC228" s="27">
        <f t="shared" si="110"/>
        <v>4372073.415</v>
      </c>
      <c r="AD228" s="27">
        <f t="shared" si="111"/>
        <v>3880363.6979999999</v>
      </c>
      <c r="AE228" s="27">
        <f t="shared" si="112"/>
        <v>3388653.9809999997</v>
      </c>
      <c r="AF228" s="27">
        <f t="shared" si="113"/>
        <v>2896944.264</v>
      </c>
      <c r="AG228" s="27">
        <f t="shared" si="114"/>
        <v>2405234.5470000003</v>
      </c>
    </row>
    <row r="229" spans="1:33" x14ac:dyDescent="0.2">
      <c r="A229" s="36" t="s">
        <v>60</v>
      </c>
      <c r="B229" s="36" t="s">
        <v>440</v>
      </c>
      <c r="C229" s="36" t="s">
        <v>441</v>
      </c>
      <c r="D229" s="22" t="str">
        <f t="shared" si="95"/>
        <v>Tier 3</v>
      </c>
      <c r="E229" s="23">
        <v>7132980</v>
      </c>
      <c r="F229" s="23">
        <v>3385257.66</v>
      </c>
      <c r="G229" s="24">
        <f t="shared" si="91"/>
        <v>-3747722.34</v>
      </c>
      <c r="H229" s="25">
        <f t="shared" si="92"/>
        <v>0.52540766131406502</v>
      </c>
      <c r="I229" s="26"/>
      <c r="J229" s="27" t="str">
        <f t="shared" si="93"/>
        <v/>
      </c>
      <c r="K229" s="30"/>
      <c r="L229" s="27" t="str">
        <f t="shared" si="94"/>
        <v/>
      </c>
      <c r="M229" s="30"/>
      <c r="N229" s="27" t="str">
        <f t="shared" si="96"/>
        <v/>
      </c>
      <c r="O229" s="27" t="str">
        <f t="shared" si="97"/>
        <v/>
      </c>
      <c r="P229" s="29" t="str">
        <f t="shared" si="98"/>
        <v/>
      </c>
      <c r="Q229" s="27" t="str">
        <f t="shared" si="99"/>
        <v/>
      </c>
      <c r="R229" s="27" t="str">
        <f t="shared" si="100"/>
        <v/>
      </c>
      <c r="S229" s="27" t="str">
        <f t="shared" si="101"/>
        <v/>
      </c>
      <c r="T229" s="27" t="str">
        <f t="shared" si="102"/>
        <v/>
      </c>
      <c r="U229" s="30"/>
      <c r="V229" s="27">
        <f t="shared" si="103"/>
        <v>374772.234</v>
      </c>
      <c r="W229" s="27">
        <f t="shared" si="104"/>
        <v>356649</v>
      </c>
      <c r="X229" s="29" t="str">
        <f t="shared" si="105"/>
        <v>Yes</v>
      </c>
      <c r="Y229" s="27">
        <f t="shared" si="106"/>
        <v>6758207.7660000008</v>
      </c>
      <c r="Z229" s="27">
        <f t="shared" si="107"/>
        <v>6383435.5319999997</v>
      </c>
      <c r="AA229" s="27">
        <f t="shared" si="108"/>
        <v>6008663.2980000004</v>
      </c>
      <c r="AB229" s="27">
        <f t="shared" si="109"/>
        <v>5633891.0639999993</v>
      </c>
      <c r="AC229" s="27">
        <f t="shared" si="110"/>
        <v>5259118.83</v>
      </c>
      <c r="AD229" s="27">
        <f t="shared" si="111"/>
        <v>4884346.5959999999</v>
      </c>
      <c r="AE229" s="27">
        <f t="shared" si="112"/>
        <v>4509574.3619999997</v>
      </c>
      <c r="AF229" s="27">
        <f t="shared" si="113"/>
        <v>4134802.128</v>
      </c>
      <c r="AG229" s="27">
        <f t="shared" si="114"/>
        <v>3760029.8940000003</v>
      </c>
    </row>
    <row r="230" spans="1:33" x14ac:dyDescent="0.2">
      <c r="A230" s="36" t="s">
        <v>60</v>
      </c>
      <c r="B230" s="36" t="s">
        <v>446</v>
      </c>
      <c r="C230" s="36" t="s">
        <v>447</v>
      </c>
      <c r="D230" s="22" t="str">
        <f t="shared" si="95"/>
        <v>Tier 3</v>
      </c>
      <c r="E230" s="23">
        <v>955062</v>
      </c>
      <c r="F230" s="23">
        <v>175932.58</v>
      </c>
      <c r="G230" s="24">
        <f t="shared" si="91"/>
        <v>-779129.42</v>
      </c>
      <c r="H230" s="25">
        <f t="shared" si="92"/>
        <v>0.81578936236600352</v>
      </c>
      <c r="I230" s="26"/>
      <c r="J230" s="27" t="str">
        <f t="shared" si="93"/>
        <v/>
      </c>
      <c r="K230" s="30"/>
      <c r="L230" s="27" t="str">
        <f t="shared" si="94"/>
        <v/>
      </c>
      <c r="M230" s="30"/>
      <c r="N230" s="27" t="str">
        <f t="shared" si="96"/>
        <v/>
      </c>
      <c r="O230" s="27" t="str">
        <f t="shared" si="97"/>
        <v/>
      </c>
      <c r="P230" s="29" t="str">
        <f t="shared" si="98"/>
        <v/>
      </c>
      <c r="Q230" s="27" t="str">
        <f t="shared" si="99"/>
        <v/>
      </c>
      <c r="R230" s="27" t="str">
        <f t="shared" si="100"/>
        <v/>
      </c>
      <c r="S230" s="27" t="str">
        <f t="shared" si="101"/>
        <v/>
      </c>
      <c r="T230" s="27" t="str">
        <f t="shared" si="102"/>
        <v/>
      </c>
      <c r="U230" s="30"/>
      <c r="V230" s="27">
        <f t="shared" si="103"/>
        <v>77912.94200000001</v>
      </c>
      <c r="W230" s="27">
        <f t="shared" si="104"/>
        <v>47753.100000000006</v>
      </c>
      <c r="X230" s="29" t="str">
        <f t="shared" si="105"/>
        <v>Yes</v>
      </c>
      <c r="Y230" s="27">
        <f t="shared" si="106"/>
        <v>877149.05799999996</v>
      </c>
      <c r="Z230" s="27">
        <f t="shared" si="107"/>
        <v>799236.11600000004</v>
      </c>
      <c r="AA230" s="27">
        <f t="shared" si="108"/>
        <v>721323.174</v>
      </c>
      <c r="AB230" s="27">
        <f t="shared" si="109"/>
        <v>643410.23199999996</v>
      </c>
      <c r="AC230" s="27">
        <f t="shared" si="110"/>
        <v>565497.29</v>
      </c>
      <c r="AD230" s="27">
        <f t="shared" si="111"/>
        <v>487584.348</v>
      </c>
      <c r="AE230" s="27">
        <f t="shared" si="112"/>
        <v>409671.40599999996</v>
      </c>
      <c r="AF230" s="27">
        <f t="shared" si="113"/>
        <v>331758.46400000004</v>
      </c>
      <c r="AG230" s="27">
        <f t="shared" si="114"/>
        <v>253845.522</v>
      </c>
    </row>
    <row r="231" spans="1:33" x14ac:dyDescent="0.2">
      <c r="A231" s="36" t="s">
        <v>60</v>
      </c>
      <c r="B231" s="36" t="s">
        <v>573</v>
      </c>
      <c r="C231" s="36" t="s">
        <v>574</v>
      </c>
      <c r="D231" s="22" t="str">
        <f t="shared" si="95"/>
        <v>Tier 3</v>
      </c>
      <c r="E231" s="23">
        <v>4729578</v>
      </c>
      <c r="F231" s="23">
        <v>2387706.6800000002</v>
      </c>
      <c r="G231" s="24">
        <f t="shared" si="91"/>
        <v>-2341871.3199999998</v>
      </c>
      <c r="H231" s="25">
        <f t="shared" si="92"/>
        <v>0.49515439221004492</v>
      </c>
      <c r="I231" s="26"/>
      <c r="J231" s="27" t="str">
        <f t="shared" si="93"/>
        <v/>
      </c>
      <c r="K231" s="30"/>
      <c r="L231" s="27" t="str">
        <f t="shared" si="94"/>
        <v/>
      </c>
      <c r="M231" s="30"/>
      <c r="N231" s="27" t="str">
        <f t="shared" si="96"/>
        <v/>
      </c>
      <c r="O231" s="27" t="str">
        <f t="shared" si="97"/>
        <v/>
      </c>
      <c r="P231" s="29" t="str">
        <f t="shared" si="98"/>
        <v/>
      </c>
      <c r="Q231" s="27" t="str">
        <f t="shared" si="99"/>
        <v/>
      </c>
      <c r="R231" s="27" t="str">
        <f t="shared" si="100"/>
        <v/>
      </c>
      <c r="S231" s="27" t="str">
        <f t="shared" si="101"/>
        <v/>
      </c>
      <c r="T231" s="27" t="str">
        <f t="shared" si="102"/>
        <v/>
      </c>
      <c r="U231" s="30"/>
      <c r="V231" s="27">
        <f t="shared" si="103"/>
        <v>234187.13199999998</v>
      </c>
      <c r="W231" s="27">
        <f t="shared" si="104"/>
        <v>236478.90000000002</v>
      </c>
      <c r="X231" s="29" t="str">
        <f t="shared" si="105"/>
        <v>No</v>
      </c>
      <c r="Y231" s="27">
        <f t="shared" si="106"/>
        <v>4493099.0999999996</v>
      </c>
      <c r="Z231" s="27">
        <f t="shared" si="107"/>
        <v>4256620.2</v>
      </c>
      <c r="AA231" s="27">
        <f t="shared" si="108"/>
        <v>4020141.3</v>
      </c>
      <c r="AB231" s="27">
        <f t="shared" si="109"/>
        <v>3783662.4000000004</v>
      </c>
      <c r="AC231" s="27">
        <f t="shared" si="110"/>
        <v>3547183.5</v>
      </c>
      <c r="AD231" s="27">
        <f t="shared" si="111"/>
        <v>3310704.5999999996</v>
      </c>
      <c r="AE231" s="27">
        <f t="shared" si="112"/>
        <v>3074225.7</v>
      </c>
      <c r="AF231" s="27">
        <f t="shared" si="113"/>
        <v>2837746.8</v>
      </c>
      <c r="AG231" s="27">
        <f t="shared" si="114"/>
        <v>2601267.9000000004</v>
      </c>
    </row>
    <row r="232" spans="1:33" x14ac:dyDescent="0.2">
      <c r="A232" s="36" t="s">
        <v>60</v>
      </c>
      <c r="B232" s="36" t="s">
        <v>661</v>
      </c>
      <c r="C232" s="36" t="s">
        <v>662</v>
      </c>
      <c r="D232" s="22" t="str">
        <f t="shared" si="95"/>
        <v>Tier 3</v>
      </c>
      <c r="E232" s="23">
        <v>7934970</v>
      </c>
      <c r="F232" s="23">
        <v>4583363.08</v>
      </c>
      <c r="G232" s="24">
        <f t="shared" si="91"/>
        <v>-3351606.92</v>
      </c>
      <c r="H232" s="25">
        <f t="shared" si="92"/>
        <v>0.42238432155383071</v>
      </c>
      <c r="I232" s="26"/>
      <c r="J232" s="27" t="str">
        <f t="shared" si="93"/>
        <v/>
      </c>
      <c r="K232" s="30"/>
      <c r="L232" s="27" t="str">
        <f t="shared" si="94"/>
        <v/>
      </c>
      <c r="M232" s="30"/>
      <c r="N232" s="27" t="str">
        <f t="shared" si="96"/>
        <v/>
      </c>
      <c r="O232" s="27" t="str">
        <f t="shared" si="97"/>
        <v/>
      </c>
      <c r="P232" s="29" t="str">
        <f t="shared" si="98"/>
        <v/>
      </c>
      <c r="Q232" s="27" t="str">
        <f t="shared" si="99"/>
        <v/>
      </c>
      <c r="R232" s="27" t="str">
        <f t="shared" si="100"/>
        <v/>
      </c>
      <c r="S232" s="27" t="str">
        <f t="shared" si="101"/>
        <v/>
      </c>
      <c r="T232" s="27" t="str">
        <f t="shared" si="102"/>
        <v/>
      </c>
      <c r="U232" s="30"/>
      <c r="V232" s="27">
        <f t="shared" si="103"/>
        <v>335160.69200000004</v>
      </c>
      <c r="W232" s="27">
        <f t="shared" si="104"/>
        <v>396748.5</v>
      </c>
      <c r="X232" s="29" t="str">
        <f t="shared" si="105"/>
        <v>No</v>
      </c>
      <c r="Y232" s="27">
        <f t="shared" si="106"/>
        <v>7538221.5</v>
      </c>
      <c r="Z232" s="27">
        <f t="shared" si="107"/>
        <v>7141473</v>
      </c>
      <c r="AA232" s="27">
        <f t="shared" si="108"/>
        <v>6744724.5</v>
      </c>
      <c r="AB232" s="27">
        <f t="shared" si="109"/>
        <v>6347976</v>
      </c>
      <c r="AC232" s="27">
        <f t="shared" si="110"/>
        <v>5951227.5</v>
      </c>
      <c r="AD232" s="27">
        <f t="shared" si="111"/>
        <v>5554479</v>
      </c>
      <c r="AE232" s="27">
        <f t="shared" si="112"/>
        <v>5157730.5</v>
      </c>
      <c r="AF232" s="27">
        <f t="shared" si="113"/>
        <v>4760982</v>
      </c>
      <c r="AG232" s="27">
        <f t="shared" si="114"/>
        <v>4583363.08</v>
      </c>
    </row>
    <row r="233" spans="1:33" x14ac:dyDescent="0.2">
      <c r="A233" s="36" t="s">
        <v>60</v>
      </c>
      <c r="B233" s="36" t="s">
        <v>787</v>
      </c>
      <c r="C233" s="36" t="s">
        <v>788</v>
      </c>
      <c r="D233" s="22" t="str">
        <f t="shared" si="95"/>
        <v>Tier 3</v>
      </c>
      <c r="E233" s="23">
        <v>6571512</v>
      </c>
      <c r="F233" s="23">
        <v>2410236.16</v>
      </c>
      <c r="G233" s="24">
        <f t="shared" si="91"/>
        <v>-4161275.84</v>
      </c>
      <c r="H233" s="25">
        <f t="shared" si="92"/>
        <v>0.63322958856348432</v>
      </c>
      <c r="I233" s="26"/>
      <c r="J233" s="27" t="str">
        <f t="shared" si="93"/>
        <v/>
      </c>
      <c r="K233" s="30"/>
      <c r="L233" s="27" t="str">
        <f t="shared" si="94"/>
        <v/>
      </c>
      <c r="M233" s="30"/>
      <c r="N233" s="27" t="str">
        <f t="shared" si="96"/>
        <v/>
      </c>
      <c r="O233" s="27" t="str">
        <f t="shared" si="97"/>
        <v/>
      </c>
      <c r="P233" s="29" t="str">
        <f t="shared" si="98"/>
        <v/>
      </c>
      <c r="Q233" s="27" t="str">
        <f t="shared" si="99"/>
        <v/>
      </c>
      <c r="R233" s="27" t="str">
        <f t="shared" si="100"/>
        <v/>
      </c>
      <c r="S233" s="27" t="str">
        <f t="shared" si="101"/>
        <v/>
      </c>
      <c r="T233" s="27" t="str">
        <f t="shared" si="102"/>
        <v/>
      </c>
      <c r="U233" s="30"/>
      <c r="V233" s="27">
        <f t="shared" si="103"/>
        <v>416127.58400000003</v>
      </c>
      <c r="W233" s="27">
        <f t="shared" si="104"/>
        <v>328575.60000000003</v>
      </c>
      <c r="X233" s="29" t="str">
        <f t="shared" si="105"/>
        <v>Yes</v>
      </c>
      <c r="Y233" s="27">
        <f t="shared" si="106"/>
        <v>6155384.4160000002</v>
      </c>
      <c r="Z233" s="27">
        <f t="shared" si="107"/>
        <v>5739256.8320000004</v>
      </c>
      <c r="AA233" s="27">
        <f t="shared" si="108"/>
        <v>5323129.2479999997</v>
      </c>
      <c r="AB233" s="27">
        <f t="shared" si="109"/>
        <v>4907001.6639999999</v>
      </c>
      <c r="AC233" s="27">
        <f t="shared" si="110"/>
        <v>4490874.08</v>
      </c>
      <c r="AD233" s="27">
        <f t="shared" si="111"/>
        <v>4074746.4960000003</v>
      </c>
      <c r="AE233" s="27">
        <f t="shared" si="112"/>
        <v>3658618.912</v>
      </c>
      <c r="AF233" s="27">
        <f t="shared" si="113"/>
        <v>3242491.3280000002</v>
      </c>
      <c r="AG233" s="27">
        <f t="shared" si="114"/>
        <v>2826363.7439999999</v>
      </c>
    </row>
    <row r="234" spans="1:33" x14ac:dyDescent="0.2">
      <c r="A234" s="36" t="s">
        <v>60</v>
      </c>
      <c r="B234" s="36" t="s">
        <v>917</v>
      </c>
      <c r="C234" s="36" t="s">
        <v>918</v>
      </c>
      <c r="D234" s="22" t="str">
        <f t="shared" si="95"/>
        <v>Tier 2</v>
      </c>
      <c r="E234" s="23">
        <v>5904876</v>
      </c>
      <c r="F234" s="23">
        <v>4542178.17</v>
      </c>
      <c r="G234" s="24">
        <f t="shared" si="91"/>
        <v>-1362697.83</v>
      </c>
      <c r="H234" s="25">
        <f t="shared" si="92"/>
        <v>0.23077501204089637</v>
      </c>
      <c r="I234" s="26"/>
      <c r="J234" s="27" t="str">
        <f t="shared" si="93"/>
        <v/>
      </c>
      <c r="K234" s="30"/>
      <c r="L234" s="27" t="str">
        <f t="shared" si="94"/>
        <v/>
      </c>
      <c r="M234" s="30"/>
      <c r="N234" s="27">
        <f t="shared" si="96"/>
        <v>272539.56600000005</v>
      </c>
      <c r="O234" s="27">
        <f t="shared" si="97"/>
        <v>295243.8</v>
      </c>
      <c r="P234" s="29" t="str">
        <f t="shared" si="98"/>
        <v>No</v>
      </c>
      <c r="Q234" s="27">
        <f t="shared" si="99"/>
        <v>5609632.2000000002</v>
      </c>
      <c r="R234" s="27">
        <f t="shared" si="100"/>
        <v>5314388.4000000004</v>
      </c>
      <c r="S234" s="27">
        <f t="shared" si="101"/>
        <v>5019144.5999999996</v>
      </c>
      <c r="T234" s="27">
        <f t="shared" si="102"/>
        <v>4723900.8</v>
      </c>
      <c r="U234" s="30"/>
      <c r="V234" s="27" t="str">
        <f t="shared" si="103"/>
        <v/>
      </c>
      <c r="W234" s="27" t="str">
        <f t="shared" si="104"/>
        <v/>
      </c>
      <c r="X234" s="29" t="str">
        <f t="shared" si="105"/>
        <v/>
      </c>
      <c r="Y234" s="27" t="str">
        <f t="shared" si="106"/>
        <v/>
      </c>
      <c r="Z234" s="27" t="str">
        <f t="shared" si="107"/>
        <v/>
      </c>
      <c r="AA234" s="27" t="str">
        <f t="shared" si="108"/>
        <v/>
      </c>
      <c r="AB234" s="27" t="str">
        <f t="shared" si="109"/>
        <v/>
      </c>
      <c r="AC234" s="27" t="str">
        <f t="shared" si="110"/>
        <v/>
      </c>
      <c r="AD234" s="27" t="str">
        <f t="shared" si="111"/>
        <v/>
      </c>
      <c r="AE234" s="27" t="str">
        <f t="shared" si="112"/>
        <v/>
      </c>
      <c r="AF234" s="27" t="str">
        <f t="shared" si="113"/>
        <v/>
      </c>
      <c r="AG234" s="27" t="str">
        <f t="shared" si="114"/>
        <v/>
      </c>
    </row>
    <row r="235" spans="1:33" x14ac:dyDescent="0.2">
      <c r="A235" s="36" t="s">
        <v>60</v>
      </c>
      <c r="B235" s="36" t="s">
        <v>967</v>
      </c>
      <c r="C235" s="36" t="s">
        <v>968</v>
      </c>
      <c r="D235" s="22" t="str">
        <f t="shared" si="95"/>
        <v>Tier 3</v>
      </c>
      <c r="E235" s="23">
        <v>1798350</v>
      </c>
      <c r="F235" s="23">
        <v>379160.36</v>
      </c>
      <c r="G235" s="24">
        <f t="shared" si="91"/>
        <v>-1419189.6400000001</v>
      </c>
      <c r="H235" s="25">
        <f t="shared" si="92"/>
        <v>0.78916208746906891</v>
      </c>
      <c r="I235" s="26"/>
      <c r="J235" s="27" t="str">
        <f t="shared" si="93"/>
        <v/>
      </c>
      <c r="K235" s="30"/>
      <c r="L235" s="27" t="str">
        <f t="shared" si="94"/>
        <v/>
      </c>
      <c r="M235" s="30"/>
      <c r="N235" s="27" t="str">
        <f t="shared" si="96"/>
        <v/>
      </c>
      <c r="O235" s="27" t="str">
        <f t="shared" si="97"/>
        <v/>
      </c>
      <c r="P235" s="29" t="str">
        <f t="shared" si="98"/>
        <v/>
      </c>
      <c r="Q235" s="27" t="str">
        <f t="shared" si="99"/>
        <v/>
      </c>
      <c r="R235" s="27" t="str">
        <f t="shared" si="100"/>
        <v/>
      </c>
      <c r="S235" s="27" t="str">
        <f t="shared" si="101"/>
        <v/>
      </c>
      <c r="T235" s="27" t="str">
        <f t="shared" si="102"/>
        <v/>
      </c>
      <c r="U235" s="30"/>
      <c r="V235" s="27">
        <f t="shared" si="103"/>
        <v>141918.96400000001</v>
      </c>
      <c r="W235" s="27">
        <f t="shared" si="104"/>
        <v>89917.5</v>
      </c>
      <c r="X235" s="29" t="str">
        <f t="shared" si="105"/>
        <v>Yes</v>
      </c>
      <c r="Y235" s="27">
        <f t="shared" si="106"/>
        <v>1656431.0360000003</v>
      </c>
      <c r="Z235" s="27">
        <f t="shared" si="107"/>
        <v>1514512.0720000002</v>
      </c>
      <c r="AA235" s="27">
        <f t="shared" si="108"/>
        <v>1372593.108</v>
      </c>
      <c r="AB235" s="27">
        <f t="shared" si="109"/>
        <v>1230674.1440000001</v>
      </c>
      <c r="AC235" s="27">
        <f t="shared" si="110"/>
        <v>1088755.1800000002</v>
      </c>
      <c r="AD235" s="27">
        <f t="shared" si="111"/>
        <v>946836.21600000001</v>
      </c>
      <c r="AE235" s="27">
        <f t="shared" si="112"/>
        <v>804917.25200000009</v>
      </c>
      <c r="AF235" s="27">
        <f t="shared" si="113"/>
        <v>662998.28799999994</v>
      </c>
      <c r="AG235" s="27">
        <f t="shared" si="114"/>
        <v>521079.32400000002</v>
      </c>
    </row>
    <row r="236" spans="1:33" x14ac:dyDescent="0.2">
      <c r="A236" s="36" t="s">
        <v>60</v>
      </c>
      <c r="B236" s="36" t="s">
        <v>1082</v>
      </c>
      <c r="C236" s="36" t="s">
        <v>1083</v>
      </c>
      <c r="D236" s="22" t="str">
        <f t="shared" si="95"/>
        <v>Tier 3</v>
      </c>
      <c r="E236" s="23">
        <v>7048977</v>
      </c>
      <c r="F236" s="23">
        <v>4737428.18</v>
      </c>
      <c r="G236" s="24">
        <f t="shared" si="91"/>
        <v>-2311548.8200000003</v>
      </c>
      <c r="H236" s="25">
        <f t="shared" si="92"/>
        <v>0.32792684952724349</v>
      </c>
      <c r="I236" s="26"/>
      <c r="J236" s="27" t="str">
        <f t="shared" si="93"/>
        <v/>
      </c>
      <c r="K236" s="30"/>
      <c r="L236" s="27" t="str">
        <f t="shared" si="94"/>
        <v/>
      </c>
      <c r="M236" s="30"/>
      <c r="N236" s="27" t="str">
        <f t="shared" si="96"/>
        <v/>
      </c>
      <c r="O236" s="27" t="str">
        <f t="shared" si="97"/>
        <v/>
      </c>
      <c r="P236" s="29" t="str">
        <f t="shared" si="98"/>
        <v/>
      </c>
      <c r="Q236" s="27" t="str">
        <f t="shared" si="99"/>
        <v/>
      </c>
      <c r="R236" s="27" t="str">
        <f t="shared" si="100"/>
        <v/>
      </c>
      <c r="S236" s="27" t="str">
        <f t="shared" si="101"/>
        <v/>
      </c>
      <c r="T236" s="27" t="str">
        <f t="shared" si="102"/>
        <v/>
      </c>
      <c r="U236" s="30"/>
      <c r="V236" s="27">
        <f t="shared" si="103"/>
        <v>231154.88200000004</v>
      </c>
      <c r="W236" s="27">
        <f t="shared" si="104"/>
        <v>352448.85000000003</v>
      </c>
      <c r="X236" s="29" t="str">
        <f t="shared" si="105"/>
        <v>No</v>
      </c>
      <c r="Y236" s="27">
        <f t="shared" si="106"/>
        <v>6696528.1499999994</v>
      </c>
      <c r="Z236" s="27">
        <f t="shared" si="107"/>
        <v>6344079.2999999998</v>
      </c>
      <c r="AA236" s="27">
        <f t="shared" si="108"/>
        <v>5991630.4500000002</v>
      </c>
      <c r="AB236" s="27">
        <f t="shared" si="109"/>
        <v>5639181.6000000006</v>
      </c>
      <c r="AC236" s="27">
        <f t="shared" si="110"/>
        <v>5286732.75</v>
      </c>
      <c r="AD236" s="27">
        <f t="shared" si="111"/>
        <v>4934283.8999999994</v>
      </c>
      <c r="AE236" s="27">
        <f t="shared" si="112"/>
        <v>4737428.18</v>
      </c>
      <c r="AF236" s="27">
        <f t="shared" si="113"/>
        <v>4737428.18</v>
      </c>
      <c r="AG236" s="27">
        <f t="shared" si="114"/>
        <v>4737428.18</v>
      </c>
    </row>
    <row r="237" spans="1:33" x14ac:dyDescent="0.2">
      <c r="A237" s="36" t="s">
        <v>61</v>
      </c>
      <c r="B237" s="36" t="s">
        <v>70</v>
      </c>
      <c r="C237" s="36" t="s">
        <v>71</v>
      </c>
      <c r="D237" s="22" t="str">
        <f t="shared" si="95"/>
        <v>Tier 2</v>
      </c>
      <c r="E237" s="23">
        <v>3845595</v>
      </c>
      <c r="F237" s="23">
        <v>2910293.53</v>
      </c>
      <c r="G237" s="24">
        <f t="shared" si="91"/>
        <v>-935301.4700000002</v>
      </c>
      <c r="H237" s="25">
        <f t="shared" si="92"/>
        <v>0.24321372115368367</v>
      </c>
      <c r="I237" s="26"/>
      <c r="J237" s="27" t="str">
        <f t="shared" si="93"/>
        <v/>
      </c>
      <c r="K237" s="30"/>
      <c r="L237" s="27" t="str">
        <f t="shared" si="94"/>
        <v/>
      </c>
      <c r="M237" s="30"/>
      <c r="N237" s="27">
        <f t="shared" si="96"/>
        <v>187060.29400000005</v>
      </c>
      <c r="O237" s="27">
        <f t="shared" si="97"/>
        <v>192279.75</v>
      </c>
      <c r="P237" s="29" t="str">
        <f t="shared" si="98"/>
        <v>No</v>
      </c>
      <c r="Q237" s="27">
        <f t="shared" si="99"/>
        <v>3653315.25</v>
      </c>
      <c r="R237" s="27">
        <f t="shared" si="100"/>
        <v>3461035.5</v>
      </c>
      <c r="S237" s="27">
        <f t="shared" si="101"/>
        <v>3268755.75</v>
      </c>
      <c r="T237" s="27">
        <f t="shared" si="102"/>
        <v>3076476</v>
      </c>
      <c r="U237" s="30"/>
      <c r="V237" s="27" t="str">
        <f t="shared" si="103"/>
        <v/>
      </c>
      <c r="W237" s="27" t="str">
        <f t="shared" si="104"/>
        <v/>
      </c>
      <c r="X237" s="29" t="str">
        <f t="shared" si="105"/>
        <v/>
      </c>
      <c r="Y237" s="27" t="str">
        <f t="shared" si="106"/>
        <v/>
      </c>
      <c r="Z237" s="27" t="str">
        <f t="shared" si="107"/>
        <v/>
      </c>
      <c r="AA237" s="27" t="str">
        <f t="shared" si="108"/>
        <v/>
      </c>
      <c r="AB237" s="27" t="str">
        <f t="shared" si="109"/>
        <v/>
      </c>
      <c r="AC237" s="27" t="str">
        <f t="shared" si="110"/>
        <v/>
      </c>
      <c r="AD237" s="27" t="str">
        <f t="shared" si="111"/>
        <v/>
      </c>
      <c r="AE237" s="27" t="str">
        <f t="shared" si="112"/>
        <v/>
      </c>
      <c r="AF237" s="27" t="str">
        <f t="shared" si="113"/>
        <v/>
      </c>
      <c r="AG237" s="27" t="str">
        <f t="shared" si="114"/>
        <v/>
      </c>
    </row>
    <row r="238" spans="1:33" x14ac:dyDescent="0.2">
      <c r="A238" s="36" t="s">
        <v>61</v>
      </c>
      <c r="B238" s="36" t="s">
        <v>355</v>
      </c>
      <c r="C238" s="36" t="s">
        <v>356</v>
      </c>
      <c r="D238" s="22" t="str">
        <f t="shared" si="95"/>
        <v>Tier 3</v>
      </c>
      <c r="E238" s="23">
        <v>222858</v>
      </c>
      <c r="F238" s="23">
        <v>25114.77</v>
      </c>
      <c r="G238" s="24">
        <f t="shared" si="91"/>
        <v>-197743.23</v>
      </c>
      <c r="H238" s="25">
        <f t="shared" si="92"/>
        <v>0.88730595266941281</v>
      </c>
      <c r="I238" s="26"/>
      <c r="J238" s="27" t="str">
        <f t="shared" si="93"/>
        <v/>
      </c>
      <c r="K238" s="30"/>
      <c r="L238" s="27" t="str">
        <f t="shared" si="94"/>
        <v/>
      </c>
      <c r="M238" s="30"/>
      <c r="N238" s="27" t="str">
        <f t="shared" si="96"/>
        <v/>
      </c>
      <c r="O238" s="27" t="str">
        <f t="shared" si="97"/>
        <v/>
      </c>
      <c r="P238" s="29" t="str">
        <f t="shared" si="98"/>
        <v/>
      </c>
      <c r="Q238" s="27" t="str">
        <f t="shared" si="99"/>
        <v/>
      </c>
      <c r="R238" s="27" t="str">
        <f t="shared" si="100"/>
        <v/>
      </c>
      <c r="S238" s="27" t="str">
        <f t="shared" si="101"/>
        <v/>
      </c>
      <c r="T238" s="27" t="str">
        <f t="shared" si="102"/>
        <v/>
      </c>
      <c r="U238" s="30"/>
      <c r="V238" s="27">
        <f t="shared" si="103"/>
        <v>19774.323000000004</v>
      </c>
      <c r="W238" s="27">
        <f t="shared" si="104"/>
        <v>11142.900000000001</v>
      </c>
      <c r="X238" s="29" t="str">
        <f t="shared" si="105"/>
        <v>Yes</v>
      </c>
      <c r="Y238" s="27">
        <f t="shared" si="106"/>
        <v>203083.677</v>
      </c>
      <c r="Z238" s="27">
        <f t="shared" si="107"/>
        <v>183309.35400000002</v>
      </c>
      <c r="AA238" s="27">
        <f t="shared" si="108"/>
        <v>163535.03099999999</v>
      </c>
      <c r="AB238" s="27">
        <f t="shared" si="109"/>
        <v>143760.70799999998</v>
      </c>
      <c r="AC238" s="27">
        <f t="shared" si="110"/>
        <v>123986.38500000001</v>
      </c>
      <c r="AD238" s="27">
        <f t="shared" si="111"/>
        <v>104212.06200000002</v>
      </c>
      <c r="AE238" s="27">
        <f t="shared" si="112"/>
        <v>84437.739000000001</v>
      </c>
      <c r="AF238" s="27">
        <f t="shared" si="113"/>
        <v>64663.416000000012</v>
      </c>
      <c r="AG238" s="27">
        <f t="shared" si="114"/>
        <v>44889.093000000008</v>
      </c>
    </row>
    <row r="239" spans="1:33" x14ac:dyDescent="0.2">
      <c r="A239" s="36" t="s">
        <v>61</v>
      </c>
      <c r="B239" s="36" t="s">
        <v>397</v>
      </c>
      <c r="C239" s="36" t="s">
        <v>398</v>
      </c>
      <c r="D239" s="22" t="str">
        <f t="shared" si="95"/>
        <v>Tier 3</v>
      </c>
      <c r="E239" s="23">
        <v>8031906</v>
      </c>
      <c r="F239" s="23">
        <v>583292.01</v>
      </c>
      <c r="G239" s="24">
        <f t="shared" si="91"/>
        <v>-7448613.9900000002</v>
      </c>
      <c r="H239" s="25">
        <f t="shared" si="92"/>
        <v>0.92737813291141602</v>
      </c>
      <c r="I239" s="26"/>
      <c r="J239" s="27" t="str">
        <f t="shared" si="93"/>
        <v/>
      </c>
      <c r="K239" s="30"/>
      <c r="L239" s="27" t="str">
        <f t="shared" si="94"/>
        <v/>
      </c>
      <c r="M239" s="30"/>
      <c r="N239" s="27" t="str">
        <f t="shared" si="96"/>
        <v/>
      </c>
      <c r="O239" s="27" t="str">
        <f t="shared" si="97"/>
        <v/>
      </c>
      <c r="P239" s="29" t="str">
        <f t="shared" si="98"/>
        <v/>
      </c>
      <c r="Q239" s="27" t="str">
        <f t="shared" si="99"/>
        <v/>
      </c>
      <c r="R239" s="27" t="str">
        <f t="shared" si="100"/>
        <v/>
      </c>
      <c r="S239" s="27" t="str">
        <f t="shared" si="101"/>
        <v/>
      </c>
      <c r="T239" s="27" t="str">
        <f t="shared" si="102"/>
        <v/>
      </c>
      <c r="U239" s="30"/>
      <c r="V239" s="27">
        <f t="shared" si="103"/>
        <v>744861.39900000009</v>
      </c>
      <c r="W239" s="27">
        <f t="shared" si="104"/>
        <v>401595.30000000005</v>
      </c>
      <c r="X239" s="29" t="str">
        <f t="shared" si="105"/>
        <v>Yes</v>
      </c>
      <c r="Y239" s="27">
        <f t="shared" si="106"/>
        <v>7287044.6009999998</v>
      </c>
      <c r="Z239" s="27">
        <f t="shared" si="107"/>
        <v>6542183.2020000005</v>
      </c>
      <c r="AA239" s="27">
        <f t="shared" si="108"/>
        <v>5797321.8029999994</v>
      </c>
      <c r="AB239" s="27">
        <f t="shared" si="109"/>
        <v>5052460.4040000001</v>
      </c>
      <c r="AC239" s="27">
        <f t="shared" si="110"/>
        <v>4307599.0049999999</v>
      </c>
      <c r="AD239" s="27">
        <f t="shared" si="111"/>
        <v>3562737.6060000006</v>
      </c>
      <c r="AE239" s="27">
        <f t="shared" si="112"/>
        <v>2817876.2070000004</v>
      </c>
      <c r="AF239" s="27">
        <f t="shared" si="113"/>
        <v>2073014.8080000002</v>
      </c>
      <c r="AG239" s="27">
        <f t="shared" si="114"/>
        <v>1328153.409</v>
      </c>
    </row>
    <row r="240" spans="1:33" x14ac:dyDescent="0.2">
      <c r="A240" s="36" t="s">
        <v>61</v>
      </c>
      <c r="B240" s="36" t="s">
        <v>563</v>
      </c>
      <c r="C240" s="36" t="s">
        <v>564</v>
      </c>
      <c r="D240" s="22" t="str">
        <f t="shared" si="95"/>
        <v>Tier 3</v>
      </c>
      <c r="E240" s="23">
        <v>1743798</v>
      </c>
      <c r="F240" s="23">
        <v>630483.53</v>
      </c>
      <c r="G240" s="24">
        <f t="shared" si="91"/>
        <v>-1113314.47</v>
      </c>
      <c r="H240" s="25">
        <f t="shared" si="92"/>
        <v>0.63844233678442108</v>
      </c>
      <c r="I240" s="26"/>
      <c r="J240" s="27" t="str">
        <f t="shared" si="93"/>
        <v/>
      </c>
      <c r="K240" s="30"/>
      <c r="L240" s="27" t="str">
        <f t="shared" si="94"/>
        <v/>
      </c>
      <c r="M240" s="30"/>
      <c r="N240" s="27" t="str">
        <f t="shared" si="96"/>
        <v/>
      </c>
      <c r="O240" s="27" t="str">
        <f t="shared" si="97"/>
        <v/>
      </c>
      <c r="P240" s="29" t="str">
        <f t="shared" si="98"/>
        <v/>
      </c>
      <c r="Q240" s="27" t="str">
        <f t="shared" si="99"/>
        <v/>
      </c>
      <c r="R240" s="27" t="str">
        <f t="shared" si="100"/>
        <v/>
      </c>
      <c r="S240" s="27" t="str">
        <f t="shared" si="101"/>
        <v/>
      </c>
      <c r="T240" s="27" t="str">
        <f t="shared" si="102"/>
        <v/>
      </c>
      <c r="U240" s="30"/>
      <c r="V240" s="27">
        <f t="shared" si="103"/>
        <v>111331.447</v>
      </c>
      <c r="W240" s="27">
        <f t="shared" si="104"/>
        <v>87189.900000000009</v>
      </c>
      <c r="X240" s="29" t="str">
        <f t="shared" si="105"/>
        <v>Yes</v>
      </c>
      <c r="Y240" s="27">
        <f t="shared" si="106"/>
        <v>1632466.5530000001</v>
      </c>
      <c r="Z240" s="27">
        <f t="shared" si="107"/>
        <v>1521135.1060000001</v>
      </c>
      <c r="AA240" s="27">
        <f t="shared" si="108"/>
        <v>1409803.659</v>
      </c>
      <c r="AB240" s="27">
        <f t="shared" si="109"/>
        <v>1298472.2119999998</v>
      </c>
      <c r="AC240" s="27">
        <f t="shared" si="110"/>
        <v>1187140.7650000001</v>
      </c>
      <c r="AD240" s="27">
        <f t="shared" si="111"/>
        <v>1075809.318</v>
      </c>
      <c r="AE240" s="27">
        <f t="shared" si="112"/>
        <v>964477.87100000004</v>
      </c>
      <c r="AF240" s="27">
        <f t="shared" si="113"/>
        <v>853146.424</v>
      </c>
      <c r="AG240" s="27">
        <f t="shared" si="114"/>
        <v>741814.97700000007</v>
      </c>
    </row>
    <row r="241" spans="1:33" x14ac:dyDescent="0.2">
      <c r="A241" s="36" t="s">
        <v>61</v>
      </c>
      <c r="B241" s="36" t="s">
        <v>74</v>
      </c>
      <c r="C241" s="36" t="s">
        <v>75</v>
      </c>
      <c r="D241" s="22" t="str">
        <f t="shared" si="95"/>
        <v>Tier 2</v>
      </c>
      <c r="E241" s="23">
        <v>1715808</v>
      </c>
      <c r="F241" s="23">
        <v>1360991.57</v>
      </c>
      <c r="G241" s="24">
        <f t="shared" si="91"/>
        <v>-354816.42999999993</v>
      </c>
      <c r="H241" s="25">
        <f t="shared" si="92"/>
        <v>0.20679261898767223</v>
      </c>
      <c r="I241" s="26"/>
      <c r="J241" s="27" t="str">
        <f t="shared" si="93"/>
        <v/>
      </c>
      <c r="K241" s="30"/>
      <c r="L241" s="27" t="str">
        <f t="shared" si="94"/>
        <v/>
      </c>
      <c r="M241" s="30"/>
      <c r="N241" s="27">
        <f t="shared" si="96"/>
        <v>70963.285999999993</v>
      </c>
      <c r="O241" s="27">
        <f t="shared" si="97"/>
        <v>85790.400000000009</v>
      </c>
      <c r="P241" s="29" t="str">
        <f t="shared" si="98"/>
        <v>No</v>
      </c>
      <c r="Q241" s="27">
        <f t="shared" si="99"/>
        <v>1630017.5999999999</v>
      </c>
      <c r="R241" s="27">
        <f t="shared" si="100"/>
        <v>1544227.2</v>
      </c>
      <c r="S241" s="27">
        <f t="shared" si="101"/>
        <v>1458436.8</v>
      </c>
      <c r="T241" s="27">
        <f t="shared" si="102"/>
        <v>1372646.4000000001</v>
      </c>
      <c r="U241" s="30"/>
      <c r="V241" s="27" t="str">
        <f t="shared" si="103"/>
        <v/>
      </c>
      <c r="W241" s="27" t="str">
        <f t="shared" si="104"/>
        <v/>
      </c>
      <c r="X241" s="29" t="str">
        <f t="shared" si="105"/>
        <v/>
      </c>
      <c r="Y241" s="27" t="str">
        <f t="shared" si="106"/>
        <v/>
      </c>
      <c r="Z241" s="27" t="str">
        <f t="shared" si="107"/>
        <v/>
      </c>
      <c r="AA241" s="27" t="str">
        <f t="shared" si="108"/>
        <v/>
      </c>
      <c r="AB241" s="27" t="str">
        <f t="shared" si="109"/>
        <v/>
      </c>
      <c r="AC241" s="27" t="str">
        <f t="shared" si="110"/>
        <v/>
      </c>
      <c r="AD241" s="27" t="str">
        <f t="shared" si="111"/>
        <v/>
      </c>
      <c r="AE241" s="27" t="str">
        <f t="shared" si="112"/>
        <v/>
      </c>
      <c r="AF241" s="27" t="str">
        <f t="shared" si="113"/>
        <v/>
      </c>
      <c r="AG241" s="27" t="str">
        <f t="shared" si="114"/>
        <v/>
      </c>
    </row>
    <row r="242" spans="1:33" x14ac:dyDescent="0.2">
      <c r="A242" s="36" t="s">
        <v>61</v>
      </c>
      <c r="B242" s="36" t="s">
        <v>697</v>
      </c>
      <c r="C242" s="36" t="s">
        <v>698</v>
      </c>
      <c r="D242" s="22" t="str">
        <f t="shared" si="95"/>
        <v>Tier 3</v>
      </c>
      <c r="E242" s="23">
        <v>1494669</v>
      </c>
      <c r="F242" s="23">
        <v>736558.43</v>
      </c>
      <c r="G242" s="24">
        <f t="shared" si="91"/>
        <v>-758110.57</v>
      </c>
      <c r="H242" s="25">
        <f t="shared" si="92"/>
        <v>0.507209669833254</v>
      </c>
      <c r="I242" s="26"/>
      <c r="J242" s="27" t="str">
        <f t="shared" si="93"/>
        <v/>
      </c>
      <c r="K242" s="30"/>
      <c r="L242" s="27" t="str">
        <f t="shared" si="94"/>
        <v/>
      </c>
      <c r="M242" s="30"/>
      <c r="N242" s="27" t="str">
        <f t="shared" si="96"/>
        <v/>
      </c>
      <c r="O242" s="27" t="str">
        <f t="shared" si="97"/>
        <v/>
      </c>
      <c r="P242" s="29" t="str">
        <f t="shared" si="98"/>
        <v/>
      </c>
      <c r="Q242" s="27" t="str">
        <f t="shared" si="99"/>
        <v/>
      </c>
      <c r="R242" s="27" t="str">
        <f t="shared" si="100"/>
        <v/>
      </c>
      <c r="S242" s="27" t="str">
        <f t="shared" si="101"/>
        <v/>
      </c>
      <c r="T242" s="27" t="str">
        <f t="shared" si="102"/>
        <v/>
      </c>
      <c r="U242" s="30"/>
      <c r="V242" s="27">
        <f t="shared" si="103"/>
        <v>75811.057000000001</v>
      </c>
      <c r="W242" s="27">
        <f t="shared" si="104"/>
        <v>74733.45</v>
      </c>
      <c r="X242" s="29" t="str">
        <f t="shared" si="105"/>
        <v>Yes</v>
      </c>
      <c r="Y242" s="27">
        <f t="shared" si="106"/>
        <v>1418857.943</v>
      </c>
      <c r="Z242" s="27">
        <f t="shared" si="107"/>
        <v>1343046.8859999999</v>
      </c>
      <c r="AA242" s="27">
        <f t="shared" si="108"/>
        <v>1267235.8289999999</v>
      </c>
      <c r="AB242" s="27">
        <f t="shared" si="109"/>
        <v>1191424.7719999999</v>
      </c>
      <c r="AC242" s="27">
        <f t="shared" si="110"/>
        <v>1115613.7150000001</v>
      </c>
      <c r="AD242" s="27">
        <f t="shared" si="111"/>
        <v>1039802.6580000001</v>
      </c>
      <c r="AE242" s="27">
        <f t="shared" si="112"/>
        <v>963991.60100000002</v>
      </c>
      <c r="AF242" s="27">
        <f t="shared" si="113"/>
        <v>888180.54399999999</v>
      </c>
      <c r="AG242" s="27">
        <f t="shared" si="114"/>
        <v>812369.48700000008</v>
      </c>
    </row>
    <row r="243" spans="1:33" x14ac:dyDescent="0.2">
      <c r="A243" s="36" t="s">
        <v>61</v>
      </c>
      <c r="B243" s="36" t="s">
        <v>839</v>
      </c>
      <c r="C243" s="36" t="s">
        <v>840</v>
      </c>
      <c r="D243" s="22" t="str">
        <f t="shared" si="95"/>
        <v>Tier 3</v>
      </c>
      <c r="E243" s="23">
        <v>519738</v>
      </c>
      <c r="F243" s="23">
        <v>35757.01</v>
      </c>
      <c r="G243" s="24">
        <f t="shared" si="91"/>
        <v>-483980.99</v>
      </c>
      <c r="H243" s="25">
        <f t="shared" si="92"/>
        <v>0.93120185555029644</v>
      </c>
      <c r="I243" s="26"/>
      <c r="J243" s="27" t="str">
        <f t="shared" si="93"/>
        <v/>
      </c>
      <c r="K243" s="30"/>
      <c r="L243" s="27" t="str">
        <f t="shared" si="94"/>
        <v/>
      </c>
      <c r="M243" s="30"/>
      <c r="N243" s="27" t="str">
        <f t="shared" si="96"/>
        <v/>
      </c>
      <c r="O243" s="27" t="str">
        <f t="shared" si="97"/>
        <v/>
      </c>
      <c r="P243" s="29" t="str">
        <f t="shared" si="98"/>
        <v/>
      </c>
      <c r="Q243" s="27" t="str">
        <f t="shared" si="99"/>
        <v/>
      </c>
      <c r="R243" s="27" t="str">
        <f t="shared" si="100"/>
        <v/>
      </c>
      <c r="S243" s="27" t="str">
        <f t="shared" si="101"/>
        <v/>
      </c>
      <c r="T243" s="27" t="str">
        <f t="shared" si="102"/>
        <v/>
      </c>
      <c r="U243" s="30"/>
      <c r="V243" s="27">
        <f t="shared" si="103"/>
        <v>48398.099000000002</v>
      </c>
      <c r="W243" s="27">
        <f t="shared" si="104"/>
        <v>25986.9</v>
      </c>
      <c r="X243" s="29" t="str">
        <f t="shared" si="105"/>
        <v>Yes</v>
      </c>
      <c r="Y243" s="27">
        <f t="shared" si="106"/>
        <v>471339.90100000001</v>
      </c>
      <c r="Z243" s="27">
        <f t="shared" si="107"/>
        <v>422941.80200000003</v>
      </c>
      <c r="AA243" s="27">
        <f t="shared" si="108"/>
        <v>374543.70299999998</v>
      </c>
      <c r="AB243" s="27">
        <f t="shared" si="109"/>
        <v>326145.60399999999</v>
      </c>
      <c r="AC243" s="27">
        <f t="shared" si="110"/>
        <v>277747.505</v>
      </c>
      <c r="AD243" s="27">
        <f t="shared" si="111"/>
        <v>229349.40600000002</v>
      </c>
      <c r="AE243" s="27">
        <f t="shared" si="112"/>
        <v>180951.307</v>
      </c>
      <c r="AF243" s="27">
        <f t="shared" si="113"/>
        <v>132553.20800000001</v>
      </c>
      <c r="AG243" s="27">
        <f t="shared" si="114"/>
        <v>84155.108999999997</v>
      </c>
    </row>
    <row r="244" spans="1:33" x14ac:dyDescent="0.2">
      <c r="A244" s="36" t="s">
        <v>159</v>
      </c>
      <c r="B244" s="36" t="s">
        <v>86</v>
      </c>
      <c r="C244" s="36" t="s">
        <v>87</v>
      </c>
      <c r="D244" s="22" t="str">
        <f t="shared" si="95"/>
        <v>Tier 3</v>
      </c>
      <c r="E244" s="23">
        <v>1053060</v>
      </c>
      <c r="F244" s="23">
        <v>18949.48</v>
      </c>
      <c r="G244" s="24">
        <f t="shared" si="91"/>
        <v>-1034110.52</v>
      </c>
      <c r="H244" s="25">
        <f t="shared" si="92"/>
        <v>0.98200531783564093</v>
      </c>
      <c r="I244" s="26"/>
      <c r="J244" s="27" t="str">
        <f t="shared" si="93"/>
        <v/>
      </c>
      <c r="K244" s="30"/>
      <c r="L244" s="27" t="str">
        <f t="shared" si="94"/>
        <v/>
      </c>
      <c r="M244" s="30"/>
      <c r="N244" s="27" t="str">
        <f t="shared" si="96"/>
        <v/>
      </c>
      <c r="O244" s="27" t="str">
        <f t="shared" si="97"/>
        <v/>
      </c>
      <c r="P244" s="29" t="str">
        <f t="shared" si="98"/>
        <v/>
      </c>
      <c r="Q244" s="27" t="str">
        <f t="shared" si="99"/>
        <v/>
      </c>
      <c r="R244" s="27" t="str">
        <f t="shared" si="100"/>
        <v/>
      </c>
      <c r="S244" s="27" t="str">
        <f t="shared" si="101"/>
        <v/>
      </c>
      <c r="T244" s="27" t="str">
        <f t="shared" si="102"/>
        <v/>
      </c>
      <c r="U244" s="30"/>
      <c r="V244" s="27">
        <f t="shared" si="103"/>
        <v>103411.05200000001</v>
      </c>
      <c r="W244" s="27">
        <f t="shared" si="104"/>
        <v>52653</v>
      </c>
      <c r="X244" s="29" t="str">
        <f t="shared" si="105"/>
        <v>Yes</v>
      </c>
      <c r="Y244" s="27">
        <f t="shared" si="106"/>
        <v>949648.94799999997</v>
      </c>
      <c r="Z244" s="27">
        <f t="shared" si="107"/>
        <v>846237.89600000007</v>
      </c>
      <c r="AA244" s="27">
        <f t="shared" si="108"/>
        <v>742826.84399999992</v>
      </c>
      <c r="AB244" s="27">
        <f t="shared" si="109"/>
        <v>639415.79200000002</v>
      </c>
      <c r="AC244" s="27">
        <f t="shared" si="110"/>
        <v>536004.74</v>
      </c>
      <c r="AD244" s="27">
        <f t="shared" si="111"/>
        <v>432593.68800000002</v>
      </c>
      <c r="AE244" s="27">
        <f t="shared" si="112"/>
        <v>329182.636</v>
      </c>
      <c r="AF244" s="27">
        <f t="shared" si="113"/>
        <v>225771.58400000003</v>
      </c>
      <c r="AG244" s="27">
        <f t="shared" si="114"/>
        <v>122360.53200000001</v>
      </c>
    </row>
    <row r="245" spans="1:33" x14ac:dyDescent="0.2">
      <c r="A245" s="36" t="s">
        <v>62</v>
      </c>
      <c r="B245" s="36" t="s">
        <v>589</v>
      </c>
      <c r="C245" s="36" t="s">
        <v>590</v>
      </c>
      <c r="D245" s="22" t="str">
        <f t="shared" si="95"/>
        <v>Tier 2</v>
      </c>
      <c r="E245" s="23">
        <v>850362</v>
      </c>
      <c r="F245" s="23">
        <v>639238.06999999995</v>
      </c>
      <c r="G245" s="24">
        <f t="shared" si="91"/>
        <v>-211123.93000000005</v>
      </c>
      <c r="H245" s="25">
        <f t="shared" si="92"/>
        <v>0.24827535802399456</v>
      </c>
      <c r="I245" s="26"/>
      <c r="J245" s="27" t="str">
        <f t="shared" si="93"/>
        <v/>
      </c>
      <c r="K245" s="37"/>
      <c r="L245" s="27" t="str">
        <f t="shared" si="94"/>
        <v/>
      </c>
      <c r="M245" s="30"/>
      <c r="N245" s="30">
        <f t="shared" si="96"/>
        <v>42224.786000000015</v>
      </c>
      <c r="O245" s="30">
        <f t="shared" si="97"/>
        <v>42518.100000000006</v>
      </c>
      <c r="P245" s="30" t="str">
        <f t="shared" si="98"/>
        <v>No</v>
      </c>
      <c r="Q245" s="30">
        <f t="shared" si="99"/>
        <v>807843.89999999991</v>
      </c>
      <c r="R245" s="30">
        <f t="shared" si="100"/>
        <v>765325.8</v>
      </c>
      <c r="S245" s="30">
        <f t="shared" si="101"/>
        <v>722807.7</v>
      </c>
      <c r="T245" s="30">
        <f t="shared" si="102"/>
        <v>680289.60000000009</v>
      </c>
      <c r="U245" s="30"/>
      <c r="V245" s="27" t="str">
        <f t="shared" si="103"/>
        <v/>
      </c>
      <c r="W245" s="27" t="str">
        <f t="shared" si="104"/>
        <v/>
      </c>
      <c r="X245" s="29" t="str">
        <f t="shared" si="105"/>
        <v/>
      </c>
      <c r="Y245" s="27" t="str">
        <f t="shared" si="106"/>
        <v/>
      </c>
      <c r="Z245" s="27" t="str">
        <f t="shared" si="107"/>
        <v/>
      </c>
      <c r="AA245" s="27" t="str">
        <f t="shared" si="108"/>
        <v/>
      </c>
      <c r="AB245" s="27" t="str">
        <f t="shared" si="109"/>
        <v/>
      </c>
      <c r="AC245" s="27" t="str">
        <f t="shared" si="110"/>
        <v/>
      </c>
      <c r="AD245" s="27" t="str">
        <f t="shared" si="111"/>
        <v/>
      </c>
      <c r="AE245" s="27" t="str">
        <f t="shared" si="112"/>
        <v/>
      </c>
      <c r="AF245" s="27" t="str">
        <f t="shared" si="113"/>
        <v/>
      </c>
      <c r="AG245" s="27" t="str">
        <f t="shared" si="114"/>
        <v/>
      </c>
    </row>
    <row r="246" spans="1:33" x14ac:dyDescent="0.2">
      <c r="A246" s="36" t="s">
        <v>62</v>
      </c>
      <c r="B246" s="36" t="s">
        <v>737</v>
      </c>
      <c r="C246" s="36" t="s">
        <v>738</v>
      </c>
      <c r="D246" s="22" t="str">
        <f t="shared" si="95"/>
        <v>Tier 3</v>
      </c>
      <c r="E246" s="23">
        <v>1863672</v>
      </c>
      <c r="F246" s="23">
        <v>1095110.19</v>
      </c>
      <c r="G246" s="24">
        <f t="shared" si="91"/>
        <v>-768561.81</v>
      </c>
      <c r="H246" s="25">
        <f t="shared" si="92"/>
        <v>0.41239113427684704</v>
      </c>
      <c r="J246" s="27" t="str">
        <f t="shared" si="93"/>
        <v/>
      </c>
      <c r="L246" s="27" t="str">
        <f t="shared" si="94"/>
        <v/>
      </c>
      <c r="M246" s="30"/>
      <c r="N246" s="30" t="str">
        <f t="shared" si="96"/>
        <v/>
      </c>
      <c r="O246" s="30" t="str">
        <f t="shared" si="97"/>
        <v/>
      </c>
      <c r="P246" s="30" t="str">
        <f t="shared" si="98"/>
        <v/>
      </c>
      <c r="Q246" s="30" t="str">
        <f t="shared" si="99"/>
        <v/>
      </c>
      <c r="R246" s="30" t="str">
        <f t="shared" si="100"/>
        <v/>
      </c>
      <c r="S246" s="30" t="str">
        <f t="shared" si="101"/>
        <v/>
      </c>
      <c r="T246" s="30" t="str">
        <f t="shared" si="102"/>
        <v/>
      </c>
      <c r="U246" s="30"/>
      <c r="V246" s="27">
        <f t="shared" si="103"/>
        <v>76856.181000000011</v>
      </c>
      <c r="W246" s="27">
        <f t="shared" si="104"/>
        <v>93183.6</v>
      </c>
      <c r="X246" s="29" t="str">
        <f t="shared" si="105"/>
        <v>No</v>
      </c>
      <c r="Y246" s="27">
        <f t="shared" si="106"/>
        <v>1770488.4</v>
      </c>
      <c r="Z246" s="27">
        <f t="shared" si="107"/>
        <v>1677304.8</v>
      </c>
      <c r="AA246" s="27">
        <f t="shared" si="108"/>
        <v>1584121.2</v>
      </c>
      <c r="AB246" s="27">
        <f t="shared" si="109"/>
        <v>1490937.6</v>
      </c>
      <c r="AC246" s="27">
        <f t="shared" si="110"/>
        <v>1397754</v>
      </c>
      <c r="AD246" s="27">
        <f t="shared" si="111"/>
        <v>1304570.3999999999</v>
      </c>
      <c r="AE246" s="27">
        <f t="shared" si="112"/>
        <v>1211386.8</v>
      </c>
      <c r="AF246" s="27">
        <f t="shared" si="113"/>
        <v>1118203.2</v>
      </c>
      <c r="AG246" s="27">
        <f t="shared" si="114"/>
        <v>1095110.19</v>
      </c>
    </row>
    <row r="247" spans="1:33" x14ac:dyDescent="0.2">
      <c r="A247" s="36" t="s">
        <v>62</v>
      </c>
      <c r="B247" s="36" t="s">
        <v>1011</v>
      </c>
      <c r="C247" s="36" t="s">
        <v>1012</v>
      </c>
      <c r="D247" s="22" t="str">
        <f t="shared" si="95"/>
        <v>A-CAM II &gt; HC Legacy</v>
      </c>
      <c r="E247" s="23">
        <v>701715</v>
      </c>
      <c r="F247" s="23">
        <v>2346723.7199999997</v>
      </c>
      <c r="G247" s="24">
        <f t="shared" si="91"/>
        <v>1645008.7199999997</v>
      </c>
      <c r="H247" s="25">
        <f t="shared" si="92"/>
        <v>2.344268998097518</v>
      </c>
      <c r="J247" s="27">
        <f t="shared" si="93"/>
        <v>2346723.7199999997</v>
      </c>
      <c r="L247" s="27" t="str">
        <f t="shared" si="94"/>
        <v/>
      </c>
      <c r="M247" s="30"/>
      <c r="N247" s="30" t="str">
        <f t="shared" si="96"/>
        <v/>
      </c>
      <c r="O247" s="30" t="str">
        <f t="shared" si="97"/>
        <v/>
      </c>
      <c r="P247" s="30" t="str">
        <f t="shared" si="98"/>
        <v/>
      </c>
      <c r="Q247" s="30" t="str">
        <f t="shared" si="99"/>
        <v/>
      </c>
      <c r="R247" s="30" t="str">
        <f t="shared" si="100"/>
        <v/>
      </c>
      <c r="S247" s="30" t="str">
        <f t="shared" si="101"/>
        <v/>
      </c>
      <c r="T247" s="30" t="str">
        <f t="shared" si="102"/>
        <v/>
      </c>
      <c r="U247" s="30"/>
      <c r="V247" s="27" t="str">
        <f t="shared" si="103"/>
        <v/>
      </c>
      <c r="W247" s="27" t="str">
        <f t="shared" si="104"/>
        <v/>
      </c>
      <c r="X247" s="29" t="str">
        <f t="shared" si="105"/>
        <v/>
      </c>
      <c r="Y247" s="27" t="str">
        <f t="shared" si="106"/>
        <v/>
      </c>
      <c r="Z247" s="27" t="str">
        <f t="shared" si="107"/>
        <v/>
      </c>
      <c r="AA247" s="27" t="str">
        <f t="shared" si="108"/>
        <v/>
      </c>
      <c r="AB247" s="27" t="str">
        <f t="shared" si="109"/>
        <v/>
      </c>
      <c r="AC247" s="27" t="str">
        <f t="shared" si="110"/>
        <v/>
      </c>
      <c r="AD247" s="27" t="str">
        <f t="shared" si="111"/>
        <v/>
      </c>
      <c r="AE247" s="27" t="str">
        <f t="shared" si="112"/>
        <v/>
      </c>
      <c r="AF247" s="27" t="str">
        <f t="shared" si="113"/>
        <v/>
      </c>
      <c r="AG247" s="27" t="str">
        <f t="shared" si="114"/>
        <v/>
      </c>
    </row>
    <row r="248" spans="1:33" x14ac:dyDescent="0.2">
      <c r="A248" s="36" t="s">
        <v>62</v>
      </c>
      <c r="B248" s="36" t="s">
        <v>1017</v>
      </c>
      <c r="C248" s="36" t="s">
        <v>1018</v>
      </c>
      <c r="D248" s="22" t="str">
        <f t="shared" si="95"/>
        <v>Tier 3</v>
      </c>
      <c r="E248" s="23">
        <v>951282</v>
      </c>
      <c r="F248" s="23">
        <v>421252.87</v>
      </c>
      <c r="G248" s="24">
        <f t="shared" si="91"/>
        <v>-530029.13</v>
      </c>
      <c r="H248" s="25">
        <f t="shared" si="92"/>
        <v>0.55717350901204898</v>
      </c>
      <c r="J248" s="27" t="str">
        <f t="shared" si="93"/>
        <v/>
      </c>
      <c r="L248" s="27" t="str">
        <f t="shared" si="94"/>
        <v/>
      </c>
      <c r="M248" s="30"/>
      <c r="N248" s="30" t="str">
        <f t="shared" si="96"/>
        <v/>
      </c>
      <c r="O248" s="30" t="str">
        <f t="shared" si="97"/>
        <v/>
      </c>
      <c r="P248" s="30" t="str">
        <f t="shared" si="98"/>
        <v/>
      </c>
      <c r="Q248" s="30" t="str">
        <f t="shared" si="99"/>
        <v/>
      </c>
      <c r="R248" s="30" t="str">
        <f t="shared" si="100"/>
        <v/>
      </c>
      <c r="S248" s="30" t="str">
        <f t="shared" si="101"/>
        <v/>
      </c>
      <c r="T248" s="30" t="str">
        <f t="shared" si="102"/>
        <v/>
      </c>
      <c r="U248" s="30"/>
      <c r="V248" s="27">
        <f t="shared" si="103"/>
        <v>53002.913</v>
      </c>
      <c r="W248" s="27">
        <f t="shared" si="104"/>
        <v>47564.100000000006</v>
      </c>
      <c r="X248" s="29" t="str">
        <f t="shared" si="105"/>
        <v>Yes</v>
      </c>
      <c r="Y248" s="27">
        <f t="shared" si="106"/>
        <v>898279.08700000006</v>
      </c>
      <c r="Z248" s="27">
        <f t="shared" si="107"/>
        <v>845276.174</v>
      </c>
      <c r="AA248" s="27">
        <f t="shared" si="108"/>
        <v>792273.26099999994</v>
      </c>
      <c r="AB248" s="27">
        <f t="shared" si="109"/>
        <v>739270.348</v>
      </c>
      <c r="AC248" s="27">
        <f t="shared" si="110"/>
        <v>686267.43500000006</v>
      </c>
      <c r="AD248" s="27">
        <f t="shared" si="111"/>
        <v>633264.522</v>
      </c>
      <c r="AE248" s="27">
        <f t="shared" si="112"/>
        <v>580261.60899999994</v>
      </c>
      <c r="AF248" s="27">
        <f t="shared" si="113"/>
        <v>527258.696</v>
      </c>
      <c r="AG248" s="27">
        <f t="shared" si="114"/>
        <v>474255.783</v>
      </c>
    </row>
    <row r="249" spans="1:33" x14ac:dyDescent="0.2">
      <c r="A249" s="36" t="s">
        <v>63</v>
      </c>
      <c r="B249" s="36" t="s">
        <v>129</v>
      </c>
      <c r="C249" s="36" t="s">
        <v>130</v>
      </c>
      <c r="D249" s="22" t="str">
        <f t="shared" si="95"/>
        <v>Tier 3</v>
      </c>
      <c r="E249" s="23">
        <v>5750910</v>
      </c>
      <c r="F249" s="23">
        <v>1905057.52</v>
      </c>
      <c r="G249" s="24">
        <f t="shared" si="91"/>
        <v>-3845852.48</v>
      </c>
      <c r="H249" s="25">
        <f t="shared" si="92"/>
        <v>0.66873807449603628</v>
      </c>
      <c r="J249" s="27" t="str">
        <f t="shared" si="93"/>
        <v/>
      </c>
      <c r="L249" s="27" t="str">
        <f t="shared" si="94"/>
        <v/>
      </c>
      <c r="M249" s="30"/>
      <c r="N249" s="30" t="str">
        <f t="shared" si="96"/>
        <v/>
      </c>
      <c r="O249" s="30" t="str">
        <f t="shared" si="97"/>
        <v/>
      </c>
      <c r="P249" s="30" t="str">
        <f t="shared" si="98"/>
        <v/>
      </c>
      <c r="Q249" s="30" t="str">
        <f t="shared" si="99"/>
        <v/>
      </c>
      <c r="R249" s="30" t="str">
        <f t="shared" si="100"/>
        <v/>
      </c>
      <c r="S249" s="30" t="str">
        <f t="shared" si="101"/>
        <v/>
      </c>
      <c r="T249" s="30" t="str">
        <f t="shared" si="102"/>
        <v/>
      </c>
      <c r="U249" s="30"/>
      <c r="V249" s="27">
        <f t="shared" si="103"/>
        <v>384585.24800000002</v>
      </c>
      <c r="W249" s="27">
        <f t="shared" si="104"/>
        <v>287545.5</v>
      </c>
      <c r="X249" s="29" t="str">
        <f t="shared" si="105"/>
        <v>Yes</v>
      </c>
      <c r="Y249" s="27">
        <f t="shared" si="106"/>
        <v>5366324.7520000003</v>
      </c>
      <c r="Z249" s="27">
        <f t="shared" si="107"/>
        <v>4981739.5040000007</v>
      </c>
      <c r="AA249" s="27">
        <f t="shared" si="108"/>
        <v>4597154.2560000001</v>
      </c>
      <c r="AB249" s="27">
        <f t="shared" si="109"/>
        <v>4212569.0079999994</v>
      </c>
      <c r="AC249" s="27">
        <f t="shared" si="110"/>
        <v>3827983.76</v>
      </c>
      <c r="AD249" s="27">
        <f t="shared" si="111"/>
        <v>3443398.5120000001</v>
      </c>
      <c r="AE249" s="27">
        <f t="shared" si="112"/>
        <v>3058813.264</v>
      </c>
      <c r="AF249" s="27">
        <f t="shared" si="113"/>
        <v>2674228.0159999998</v>
      </c>
      <c r="AG249" s="27">
        <f t="shared" si="114"/>
        <v>2289642.7680000002</v>
      </c>
    </row>
    <row r="250" spans="1:33" x14ac:dyDescent="0.2">
      <c r="A250" s="36" t="s">
        <v>63</v>
      </c>
      <c r="B250" s="36" t="s">
        <v>131</v>
      </c>
      <c r="C250" s="36" t="s">
        <v>132</v>
      </c>
      <c r="D250" s="22" t="str">
        <f t="shared" si="95"/>
        <v>Tier 1</v>
      </c>
      <c r="E250" s="23">
        <v>1442676</v>
      </c>
      <c r="F250" s="23">
        <v>1321765.27</v>
      </c>
      <c r="G250" s="24">
        <f t="shared" si="91"/>
        <v>-120910.72999999998</v>
      </c>
      <c r="H250" s="25">
        <f t="shared" si="92"/>
        <v>8.381003773543054E-2</v>
      </c>
      <c r="J250" s="27" t="str">
        <f t="shared" si="93"/>
        <v/>
      </c>
      <c r="L250" s="27">
        <f t="shared" si="94"/>
        <v>1382220.635</v>
      </c>
      <c r="M250" s="30"/>
      <c r="N250" s="30" t="str">
        <f t="shared" si="96"/>
        <v/>
      </c>
      <c r="O250" s="30" t="str">
        <f t="shared" si="97"/>
        <v/>
      </c>
      <c r="P250" s="30" t="str">
        <f t="shared" si="98"/>
        <v/>
      </c>
      <c r="Q250" s="30" t="str">
        <f t="shared" si="99"/>
        <v/>
      </c>
      <c r="R250" s="30" t="str">
        <f t="shared" si="100"/>
        <v/>
      </c>
      <c r="S250" s="30" t="str">
        <f t="shared" si="101"/>
        <v/>
      </c>
      <c r="T250" s="30" t="str">
        <f t="shared" si="102"/>
        <v/>
      </c>
      <c r="U250" s="30"/>
      <c r="V250" s="27" t="str">
        <f t="shared" si="103"/>
        <v/>
      </c>
      <c r="W250" s="27" t="str">
        <f t="shared" si="104"/>
        <v/>
      </c>
      <c r="X250" s="29" t="str">
        <f t="shared" si="105"/>
        <v/>
      </c>
      <c r="Y250" s="27" t="str">
        <f t="shared" si="106"/>
        <v/>
      </c>
      <c r="Z250" s="27" t="str">
        <f t="shared" si="107"/>
        <v/>
      </c>
      <c r="AA250" s="27" t="str">
        <f t="shared" si="108"/>
        <v/>
      </c>
      <c r="AB250" s="27" t="str">
        <f t="shared" si="109"/>
        <v/>
      </c>
      <c r="AC250" s="27" t="str">
        <f t="shared" si="110"/>
        <v/>
      </c>
      <c r="AD250" s="27" t="str">
        <f t="shared" si="111"/>
        <v/>
      </c>
      <c r="AE250" s="27" t="str">
        <f t="shared" si="112"/>
        <v/>
      </c>
      <c r="AF250" s="27" t="str">
        <f t="shared" si="113"/>
        <v/>
      </c>
      <c r="AG250" s="27" t="str">
        <f t="shared" si="114"/>
        <v/>
      </c>
    </row>
    <row r="251" spans="1:33" x14ac:dyDescent="0.2">
      <c r="A251" s="36" t="s">
        <v>63</v>
      </c>
      <c r="B251" s="36" t="s">
        <v>141</v>
      </c>
      <c r="C251" s="36" t="s">
        <v>142</v>
      </c>
      <c r="D251" s="22" t="str">
        <f t="shared" si="95"/>
        <v>Tier 2</v>
      </c>
      <c r="E251" s="23">
        <v>815592</v>
      </c>
      <c r="F251" s="23">
        <v>633927.93000000005</v>
      </c>
      <c r="G251" s="24">
        <f t="shared" si="91"/>
        <v>-181664.06999999995</v>
      </c>
      <c r="H251" s="25">
        <f t="shared" si="92"/>
        <v>0.22273890621781472</v>
      </c>
      <c r="J251" s="27" t="str">
        <f t="shared" si="93"/>
        <v/>
      </c>
      <c r="L251" s="27" t="str">
        <f t="shared" si="94"/>
        <v/>
      </c>
      <c r="M251" s="30"/>
      <c r="N251" s="30">
        <f t="shared" si="96"/>
        <v>36332.813999999991</v>
      </c>
      <c r="O251" s="30">
        <f t="shared" si="97"/>
        <v>40779.600000000006</v>
      </c>
      <c r="P251" s="30" t="str">
        <f t="shared" si="98"/>
        <v>No</v>
      </c>
      <c r="Q251" s="30">
        <f t="shared" si="99"/>
        <v>774812.39999999991</v>
      </c>
      <c r="R251" s="30">
        <f t="shared" si="100"/>
        <v>734032.8</v>
      </c>
      <c r="S251" s="30">
        <f t="shared" si="101"/>
        <v>693253.2</v>
      </c>
      <c r="T251" s="30">
        <f t="shared" si="102"/>
        <v>652473.60000000009</v>
      </c>
      <c r="U251" s="30"/>
      <c r="V251" s="27" t="str">
        <f t="shared" si="103"/>
        <v/>
      </c>
      <c r="W251" s="27" t="str">
        <f t="shared" si="104"/>
        <v/>
      </c>
      <c r="X251" s="29" t="str">
        <f t="shared" si="105"/>
        <v/>
      </c>
      <c r="Y251" s="27" t="str">
        <f t="shared" si="106"/>
        <v/>
      </c>
      <c r="Z251" s="27" t="str">
        <f t="shared" si="107"/>
        <v/>
      </c>
      <c r="AA251" s="27" t="str">
        <f t="shared" si="108"/>
        <v/>
      </c>
      <c r="AB251" s="27" t="str">
        <f t="shared" si="109"/>
        <v/>
      </c>
      <c r="AC251" s="27" t="str">
        <f t="shared" si="110"/>
        <v/>
      </c>
      <c r="AD251" s="27" t="str">
        <f t="shared" si="111"/>
        <v/>
      </c>
      <c r="AE251" s="27" t="str">
        <f t="shared" si="112"/>
        <v/>
      </c>
      <c r="AF251" s="27" t="str">
        <f t="shared" si="113"/>
        <v/>
      </c>
      <c r="AG251" s="27" t="str">
        <f t="shared" si="114"/>
        <v/>
      </c>
    </row>
    <row r="252" spans="1:33" x14ac:dyDescent="0.2">
      <c r="A252" s="36" t="s">
        <v>63</v>
      </c>
      <c r="B252" s="36" t="s">
        <v>192</v>
      </c>
      <c r="C252" s="36" t="s">
        <v>193</v>
      </c>
      <c r="D252" s="22" t="str">
        <f t="shared" si="95"/>
        <v>A-CAM II &gt; HC Legacy</v>
      </c>
      <c r="E252" s="23">
        <v>379596</v>
      </c>
      <c r="F252" s="23">
        <v>577631.98</v>
      </c>
      <c r="G252" s="24">
        <f t="shared" si="91"/>
        <v>198035.97999999998</v>
      </c>
      <c r="H252" s="25">
        <f t="shared" si="92"/>
        <v>0.52170196735476659</v>
      </c>
      <c r="J252" s="27">
        <f t="shared" si="93"/>
        <v>577631.98</v>
      </c>
      <c r="L252" s="27" t="str">
        <f t="shared" si="94"/>
        <v/>
      </c>
      <c r="M252" s="30"/>
      <c r="N252" s="30" t="str">
        <f t="shared" si="96"/>
        <v/>
      </c>
      <c r="O252" s="30" t="str">
        <f t="shared" si="97"/>
        <v/>
      </c>
      <c r="P252" s="30" t="str">
        <f t="shared" si="98"/>
        <v/>
      </c>
      <c r="Q252" s="30" t="str">
        <f t="shared" si="99"/>
        <v/>
      </c>
      <c r="R252" s="30" t="str">
        <f t="shared" si="100"/>
        <v/>
      </c>
      <c r="S252" s="30" t="str">
        <f t="shared" si="101"/>
        <v/>
      </c>
      <c r="T252" s="30" t="str">
        <f t="shared" si="102"/>
        <v/>
      </c>
      <c r="U252" s="30"/>
      <c r="V252" s="27" t="str">
        <f t="shared" si="103"/>
        <v/>
      </c>
      <c r="W252" s="27" t="str">
        <f t="shared" si="104"/>
        <v/>
      </c>
      <c r="X252" s="29" t="str">
        <f t="shared" si="105"/>
        <v/>
      </c>
      <c r="Y252" s="27" t="str">
        <f t="shared" si="106"/>
        <v/>
      </c>
      <c r="Z252" s="27" t="str">
        <f t="shared" si="107"/>
        <v/>
      </c>
      <c r="AA252" s="27" t="str">
        <f t="shared" si="108"/>
        <v/>
      </c>
      <c r="AB252" s="27" t="str">
        <f t="shared" si="109"/>
        <v/>
      </c>
      <c r="AC252" s="27" t="str">
        <f t="shared" si="110"/>
        <v/>
      </c>
      <c r="AD252" s="27" t="str">
        <f t="shared" si="111"/>
        <v/>
      </c>
      <c r="AE252" s="27" t="str">
        <f t="shared" si="112"/>
        <v/>
      </c>
      <c r="AF252" s="27" t="str">
        <f t="shared" si="113"/>
        <v/>
      </c>
      <c r="AG252" s="27" t="str">
        <f t="shared" si="114"/>
        <v/>
      </c>
    </row>
    <row r="253" spans="1:33" x14ac:dyDescent="0.2">
      <c r="A253" s="36" t="s">
        <v>63</v>
      </c>
      <c r="B253" s="36" t="s">
        <v>198</v>
      </c>
      <c r="C253" s="36" t="s">
        <v>199</v>
      </c>
      <c r="D253" s="22" t="str">
        <f t="shared" si="95"/>
        <v>Tier 3</v>
      </c>
      <c r="E253" s="23">
        <v>211272</v>
      </c>
      <c r="F253" s="23">
        <v>46390.239999999998</v>
      </c>
      <c r="G253" s="24">
        <f t="shared" si="91"/>
        <v>-164881.76</v>
      </c>
      <c r="H253" s="25">
        <f t="shared" si="92"/>
        <v>0.78042409784543154</v>
      </c>
      <c r="J253" s="27" t="str">
        <f t="shared" si="93"/>
        <v/>
      </c>
      <c r="L253" s="27" t="str">
        <f t="shared" si="94"/>
        <v/>
      </c>
      <c r="M253" s="30"/>
      <c r="N253" s="30" t="str">
        <f t="shared" si="96"/>
        <v/>
      </c>
      <c r="O253" s="30" t="str">
        <f t="shared" si="97"/>
        <v/>
      </c>
      <c r="P253" s="30" t="str">
        <f t="shared" si="98"/>
        <v/>
      </c>
      <c r="Q253" s="30" t="str">
        <f t="shared" si="99"/>
        <v/>
      </c>
      <c r="R253" s="30" t="str">
        <f t="shared" si="100"/>
        <v/>
      </c>
      <c r="S253" s="30" t="str">
        <f t="shared" si="101"/>
        <v/>
      </c>
      <c r="T253" s="30" t="str">
        <f t="shared" si="102"/>
        <v/>
      </c>
      <c r="U253" s="30"/>
      <c r="V253" s="27">
        <f t="shared" si="103"/>
        <v>16488.176000000003</v>
      </c>
      <c r="W253" s="27">
        <f t="shared" si="104"/>
        <v>10563.6</v>
      </c>
      <c r="X253" s="29" t="str">
        <f t="shared" si="105"/>
        <v>Yes</v>
      </c>
      <c r="Y253" s="27">
        <f t="shared" si="106"/>
        <v>194783.82399999999</v>
      </c>
      <c r="Z253" s="27">
        <f t="shared" si="107"/>
        <v>178295.64800000002</v>
      </c>
      <c r="AA253" s="27">
        <f t="shared" si="108"/>
        <v>161807.47200000001</v>
      </c>
      <c r="AB253" s="27">
        <f t="shared" si="109"/>
        <v>145319.296</v>
      </c>
      <c r="AC253" s="27">
        <f t="shared" si="110"/>
        <v>128831.12</v>
      </c>
      <c r="AD253" s="27">
        <f t="shared" si="111"/>
        <v>112342.94400000002</v>
      </c>
      <c r="AE253" s="27">
        <f t="shared" si="112"/>
        <v>95854.767999999996</v>
      </c>
      <c r="AF253" s="27">
        <f t="shared" si="113"/>
        <v>79366.592000000004</v>
      </c>
      <c r="AG253" s="27">
        <f t="shared" si="114"/>
        <v>62878.415999999997</v>
      </c>
    </row>
    <row r="254" spans="1:33" x14ac:dyDescent="0.2">
      <c r="A254" s="36" t="s">
        <v>63</v>
      </c>
      <c r="B254" s="36" t="s">
        <v>216</v>
      </c>
      <c r="C254" s="36" t="s">
        <v>217</v>
      </c>
      <c r="D254" s="22" t="str">
        <f t="shared" si="95"/>
        <v>A-CAM II &gt; HC Legacy</v>
      </c>
      <c r="E254" s="23">
        <v>1011276</v>
      </c>
      <c r="F254" s="23">
        <v>2634018.54</v>
      </c>
      <c r="G254" s="24">
        <f t="shared" si="91"/>
        <v>1622742.54</v>
      </c>
      <c r="H254" s="25">
        <f t="shared" si="92"/>
        <v>1.6046485232518126</v>
      </c>
      <c r="J254" s="27">
        <f t="shared" si="93"/>
        <v>2634018.54</v>
      </c>
      <c r="L254" s="27" t="str">
        <f t="shared" si="94"/>
        <v/>
      </c>
      <c r="M254" s="30"/>
      <c r="N254" s="30" t="str">
        <f t="shared" si="96"/>
        <v/>
      </c>
      <c r="O254" s="30" t="str">
        <f t="shared" si="97"/>
        <v/>
      </c>
      <c r="P254" s="30" t="str">
        <f t="shared" si="98"/>
        <v/>
      </c>
      <c r="Q254" s="30" t="str">
        <f t="shared" si="99"/>
        <v/>
      </c>
      <c r="R254" s="30" t="str">
        <f t="shared" si="100"/>
        <v/>
      </c>
      <c r="S254" s="30" t="str">
        <f t="shared" si="101"/>
        <v/>
      </c>
      <c r="T254" s="30" t="str">
        <f t="shared" si="102"/>
        <v/>
      </c>
      <c r="U254" s="30"/>
      <c r="V254" s="27" t="str">
        <f t="shared" si="103"/>
        <v/>
      </c>
      <c r="W254" s="27" t="str">
        <f t="shared" si="104"/>
        <v/>
      </c>
      <c r="X254" s="29" t="str">
        <f t="shared" si="105"/>
        <v/>
      </c>
      <c r="Y254" s="27" t="str">
        <f t="shared" si="106"/>
        <v/>
      </c>
      <c r="Z254" s="27" t="str">
        <f t="shared" si="107"/>
        <v/>
      </c>
      <c r="AA254" s="27" t="str">
        <f t="shared" si="108"/>
        <v/>
      </c>
      <c r="AB254" s="27" t="str">
        <f t="shared" si="109"/>
        <v/>
      </c>
      <c r="AC254" s="27" t="str">
        <f t="shared" si="110"/>
        <v/>
      </c>
      <c r="AD254" s="27" t="str">
        <f t="shared" si="111"/>
        <v/>
      </c>
      <c r="AE254" s="27" t="str">
        <f t="shared" si="112"/>
        <v/>
      </c>
      <c r="AF254" s="27" t="str">
        <f t="shared" si="113"/>
        <v/>
      </c>
      <c r="AG254" s="27" t="str">
        <f t="shared" si="114"/>
        <v/>
      </c>
    </row>
    <row r="255" spans="1:33" x14ac:dyDescent="0.2">
      <c r="A255" s="36" t="s">
        <v>63</v>
      </c>
      <c r="B255" s="36" t="s">
        <v>226</v>
      </c>
      <c r="C255" s="36" t="s">
        <v>227</v>
      </c>
      <c r="D255" s="22" t="str">
        <f t="shared" si="95"/>
        <v>A-CAM II &gt; HC Legacy</v>
      </c>
      <c r="E255" s="23">
        <v>996384</v>
      </c>
      <c r="F255" s="23">
        <v>1227426.05</v>
      </c>
      <c r="G255" s="24">
        <f t="shared" si="91"/>
        <v>231042.05000000005</v>
      </c>
      <c r="H255" s="25">
        <f t="shared" si="92"/>
        <v>0.23188052999646727</v>
      </c>
      <c r="J255" s="27">
        <f t="shared" si="93"/>
        <v>1227426.05</v>
      </c>
      <c r="L255" s="27" t="str">
        <f t="shared" si="94"/>
        <v/>
      </c>
      <c r="M255" s="30"/>
      <c r="N255" s="30" t="str">
        <f t="shared" si="96"/>
        <v/>
      </c>
      <c r="O255" s="30" t="str">
        <f t="shared" si="97"/>
        <v/>
      </c>
      <c r="P255" s="30" t="str">
        <f t="shared" si="98"/>
        <v/>
      </c>
      <c r="Q255" s="30" t="str">
        <f t="shared" si="99"/>
        <v/>
      </c>
      <c r="R255" s="30" t="str">
        <f t="shared" si="100"/>
        <v/>
      </c>
      <c r="S255" s="30" t="str">
        <f t="shared" si="101"/>
        <v/>
      </c>
      <c r="T255" s="30" t="str">
        <f t="shared" si="102"/>
        <v/>
      </c>
      <c r="U255" s="30"/>
      <c r="V255" s="27" t="str">
        <f t="shared" si="103"/>
        <v/>
      </c>
      <c r="W255" s="27" t="str">
        <f t="shared" si="104"/>
        <v/>
      </c>
      <c r="X255" s="29" t="str">
        <f t="shared" si="105"/>
        <v/>
      </c>
      <c r="Y255" s="27" t="str">
        <f t="shared" si="106"/>
        <v/>
      </c>
      <c r="Z255" s="27" t="str">
        <f t="shared" si="107"/>
        <v/>
      </c>
      <c r="AA255" s="27" t="str">
        <f t="shared" si="108"/>
        <v/>
      </c>
      <c r="AB255" s="27" t="str">
        <f t="shared" si="109"/>
        <v/>
      </c>
      <c r="AC255" s="27" t="str">
        <f t="shared" si="110"/>
        <v/>
      </c>
      <c r="AD255" s="27" t="str">
        <f t="shared" si="111"/>
        <v/>
      </c>
      <c r="AE255" s="27" t="str">
        <f t="shared" si="112"/>
        <v/>
      </c>
      <c r="AF255" s="27" t="str">
        <f t="shared" si="113"/>
        <v/>
      </c>
      <c r="AG255" s="27" t="str">
        <f t="shared" si="114"/>
        <v/>
      </c>
    </row>
    <row r="256" spans="1:33" x14ac:dyDescent="0.2">
      <c r="A256" s="36" t="s">
        <v>63</v>
      </c>
      <c r="B256" s="36" t="s">
        <v>120</v>
      </c>
      <c r="C256" s="36" t="s">
        <v>121</v>
      </c>
      <c r="D256" s="22" t="str">
        <f t="shared" si="95"/>
        <v>A-CAM II &gt; HC Legacy</v>
      </c>
      <c r="E256" s="23">
        <v>165243</v>
      </c>
      <c r="F256" s="23">
        <v>461923.37</v>
      </c>
      <c r="G256" s="24">
        <f t="shared" si="91"/>
        <v>296680.37</v>
      </c>
      <c r="H256" s="25">
        <f t="shared" si="92"/>
        <v>1.7954186864193944</v>
      </c>
      <c r="J256" s="27">
        <f t="shared" si="93"/>
        <v>461923.37</v>
      </c>
      <c r="L256" s="27" t="str">
        <f t="shared" si="94"/>
        <v/>
      </c>
      <c r="M256" s="30"/>
      <c r="N256" s="30" t="str">
        <f t="shared" si="96"/>
        <v/>
      </c>
      <c r="O256" s="30" t="str">
        <f t="shared" si="97"/>
        <v/>
      </c>
      <c r="P256" s="30" t="str">
        <f t="shared" si="98"/>
        <v/>
      </c>
      <c r="Q256" s="30" t="str">
        <f t="shared" si="99"/>
        <v/>
      </c>
      <c r="R256" s="30" t="str">
        <f t="shared" si="100"/>
        <v/>
      </c>
      <c r="S256" s="30" t="str">
        <f t="shared" si="101"/>
        <v/>
      </c>
      <c r="T256" s="30" t="str">
        <f t="shared" si="102"/>
        <v/>
      </c>
      <c r="U256" s="30"/>
      <c r="V256" s="27" t="str">
        <f t="shared" si="103"/>
        <v/>
      </c>
      <c r="W256" s="27" t="str">
        <f t="shared" si="104"/>
        <v/>
      </c>
      <c r="X256" s="29" t="str">
        <f t="shared" si="105"/>
        <v/>
      </c>
      <c r="Y256" s="27" t="str">
        <f t="shared" si="106"/>
        <v/>
      </c>
      <c r="Z256" s="27" t="str">
        <f t="shared" si="107"/>
        <v/>
      </c>
      <c r="AA256" s="27" t="str">
        <f t="shared" si="108"/>
        <v/>
      </c>
      <c r="AB256" s="27" t="str">
        <f t="shared" si="109"/>
        <v/>
      </c>
      <c r="AC256" s="27" t="str">
        <f t="shared" si="110"/>
        <v/>
      </c>
      <c r="AD256" s="27" t="str">
        <f t="shared" si="111"/>
        <v/>
      </c>
      <c r="AE256" s="27" t="str">
        <f t="shared" si="112"/>
        <v/>
      </c>
      <c r="AF256" s="27" t="str">
        <f t="shared" si="113"/>
        <v/>
      </c>
      <c r="AG256" s="27" t="str">
        <f t="shared" si="114"/>
        <v/>
      </c>
    </row>
    <row r="257" spans="1:33" x14ac:dyDescent="0.2">
      <c r="A257" s="36" t="s">
        <v>63</v>
      </c>
      <c r="B257" s="36" t="s">
        <v>324</v>
      </c>
      <c r="C257" s="36" t="s">
        <v>325</v>
      </c>
      <c r="D257" s="22" t="str">
        <f t="shared" si="95"/>
        <v>Tier 2</v>
      </c>
      <c r="E257" s="23">
        <v>373314</v>
      </c>
      <c r="F257" s="23">
        <v>298135.42</v>
      </c>
      <c r="G257" s="24">
        <f t="shared" si="91"/>
        <v>-75178.580000000016</v>
      </c>
      <c r="H257" s="25">
        <f t="shared" si="92"/>
        <v>0.20138162511987232</v>
      </c>
      <c r="J257" s="27" t="str">
        <f t="shared" si="93"/>
        <v/>
      </c>
      <c r="L257" s="27" t="str">
        <f t="shared" si="94"/>
        <v/>
      </c>
      <c r="M257" s="30"/>
      <c r="N257" s="30">
        <f t="shared" si="96"/>
        <v>15035.716000000004</v>
      </c>
      <c r="O257" s="30">
        <f t="shared" si="97"/>
        <v>18665.7</v>
      </c>
      <c r="P257" s="30" t="str">
        <f t="shared" si="98"/>
        <v>No</v>
      </c>
      <c r="Q257" s="30">
        <f t="shared" si="99"/>
        <v>354648.3</v>
      </c>
      <c r="R257" s="30">
        <f t="shared" si="100"/>
        <v>335982.60000000003</v>
      </c>
      <c r="S257" s="30">
        <f t="shared" si="101"/>
        <v>317316.89999999997</v>
      </c>
      <c r="T257" s="30">
        <f t="shared" si="102"/>
        <v>298651.2</v>
      </c>
      <c r="U257" s="30"/>
      <c r="V257" s="27" t="str">
        <f t="shared" si="103"/>
        <v/>
      </c>
      <c r="W257" s="27" t="str">
        <f t="shared" si="104"/>
        <v/>
      </c>
      <c r="X257" s="29" t="str">
        <f t="shared" si="105"/>
        <v/>
      </c>
      <c r="Y257" s="27" t="str">
        <f t="shared" si="106"/>
        <v/>
      </c>
      <c r="Z257" s="27" t="str">
        <f t="shared" si="107"/>
        <v/>
      </c>
      <c r="AA257" s="27" t="str">
        <f t="shared" si="108"/>
        <v/>
      </c>
      <c r="AB257" s="27" t="str">
        <f t="shared" si="109"/>
        <v/>
      </c>
      <c r="AC257" s="27" t="str">
        <f t="shared" si="110"/>
        <v/>
      </c>
      <c r="AD257" s="27" t="str">
        <f t="shared" si="111"/>
        <v/>
      </c>
      <c r="AE257" s="27" t="str">
        <f t="shared" si="112"/>
        <v/>
      </c>
      <c r="AF257" s="27" t="str">
        <f t="shared" si="113"/>
        <v/>
      </c>
      <c r="AG257" s="27" t="str">
        <f t="shared" si="114"/>
        <v/>
      </c>
    </row>
    <row r="258" spans="1:33" x14ac:dyDescent="0.2">
      <c r="A258" s="36" t="s">
        <v>63</v>
      </c>
      <c r="B258" s="36" t="s">
        <v>367</v>
      </c>
      <c r="C258" s="36" t="s">
        <v>368</v>
      </c>
      <c r="D258" s="22" t="str">
        <f t="shared" si="95"/>
        <v>Tier 3</v>
      </c>
      <c r="E258" s="23">
        <v>1077048</v>
      </c>
      <c r="F258" s="23">
        <v>579126.87</v>
      </c>
      <c r="G258" s="24">
        <f t="shared" si="91"/>
        <v>-497921.13</v>
      </c>
      <c r="H258" s="25">
        <f t="shared" si="92"/>
        <v>0.46230170800187181</v>
      </c>
      <c r="J258" s="27" t="str">
        <f t="shared" si="93"/>
        <v/>
      </c>
      <c r="L258" s="27" t="str">
        <f t="shared" si="94"/>
        <v/>
      </c>
      <c r="M258" s="30"/>
      <c r="N258" s="30" t="str">
        <f t="shared" si="96"/>
        <v/>
      </c>
      <c r="O258" s="30" t="str">
        <f t="shared" si="97"/>
        <v/>
      </c>
      <c r="P258" s="30" t="str">
        <f t="shared" si="98"/>
        <v/>
      </c>
      <c r="Q258" s="30" t="str">
        <f t="shared" si="99"/>
        <v/>
      </c>
      <c r="R258" s="30" t="str">
        <f t="shared" si="100"/>
        <v/>
      </c>
      <c r="S258" s="30" t="str">
        <f t="shared" si="101"/>
        <v/>
      </c>
      <c r="T258" s="30" t="str">
        <f t="shared" si="102"/>
        <v/>
      </c>
      <c r="U258" s="30"/>
      <c r="V258" s="27">
        <f t="shared" si="103"/>
        <v>49792.113000000005</v>
      </c>
      <c r="W258" s="27">
        <f t="shared" si="104"/>
        <v>53852.4</v>
      </c>
      <c r="X258" s="29" t="str">
        <f t="shared" si="105"/>
        <v>No</v>
      </c>
      <c r="Y258" s="27">
        <f t="shared" si="106"/>
        <v>1023195.6</v>
      </c>
      <c r="Z258" s="27">
        <f t="shared" si="107"/>
        <v>969343.20000000007</v>
      </c>
      <c r="AA258" s="27">
        <f t="shared" si="108"/>
        <v>915490.79999999993</v>
      </c>
      <c r="AB258" s="27">
        <f t="shared" si="109"/>
        <v>861638.4</v>
      </c>
      <c r="AC258" s="27">
        <f t="shared" si="110"/>
        <v>807786</v>
      </c>
      <c r="AD258" s="27">
        <f t="shared" si="111"/>
        <v>753933.6</v>
      </c>
      <c r="AE258" s="27">
        <f t="shared" si="112"/>
        <v>700081.20000000007</v>
      </c>
      <c r="AF258" s="27">
        <f t="shared" si="113"/>
        <v>646228.79999999993</v>
      </c>
      <c r="AG258" s="27">
        <f t="shared" si="114"/>
        <v>592376.4</v>
      </c>
    </row>
    <row r="259" spans="1:33" x14ac:dyDescent="0.2">
      <c r="A259" s="36" t="s">
        <v>63</v>
      </c>
      <c r="B259" s="36" t="s">
        <v>553</v>
      </c>
      <c r="C259" s="36" t="s">
        <v>554</v>
      </c>
      <c r="D259" s="22" t="str">
        <f t="shared" si="95"/>
        <v>A-CAM II &gt; HC Legacy</v>
      </c>
      <c r="E259" s="23">
        <v>435201</v>
      </c>
      <c r="F259" s="23">
        <v>1323756.42</v>
      </c>
      <c r="G259" s="24">
        <f t="shared" ref="G259:G321" si="115">F259-E259</f>
        <v>888555.41999999993</v>
      </c>
      <c r="H259" s="25">
        <f t="shared" ref="H259:H321" si="116">IF(E259=0,1,ABS(G259/E259))</f>
        <v>2.0417127258439201</v>
      </c>
      <c r="J259" s="27">
        <f t="shared" ref="J259:J321" si="117">IF(AND(F259&gt;E259),F259,"")</f>
        <v>1323756.42</v>
      </c>
      <c r="L259" s="27" t="str">
        <f t="shared" ref="L259:L321" si="118">IF(AND(F259&lt;E259,H259&lt;=10%),F259+(G259*0.5*-1),"")</f>
        <v/>
      </c>
      <c r="M259" s="30"/>
      <c r="N259" s="30" t="str">
        <f t="shared" si="96"/>
        <v/>
      </c>
      <c r="O259" s="30" t="str">
        <f t="shared" si="97"/>
        <v/>
      </c>
      <c r="P259" s="30" t="str">
        <f t="shared" si="98"/>
        <v/>
      </c>
      <c r="Q259" s="30" t="str">
        <f t="shared" si="99"/>
        <v/>
      </c>
      <c r="R259" s="30" t="str">
        <f t="shared" si="100"/>
        <v/>
      </c>
      <c r="S259" s="30" t="str">
        <f t="shared" si="101"/>
        <v/>
      </c>
      <c r="T259" s="30" t="str">
        <f t="shared" si="102"/>
        <v/>
      </c>
      <c r="U259" s="30"/>
      <c r="V259" s="27" t="str">
        <f t="shared" si="103"/>
        <v/>
      </c>
      <c r="W259" s="27" t="str">
        <f t="shared" si="104"/>
        <v/>
      </c>
      <c r="X259" s="29" t="str">
        <f t="shared" si="105"/>
        <v/>
      </c>
      <c r="Y259" s="27" t="str">
        <f t="shared" si="106"/>
        <v/>
      </c>
      <c r="Z259" s="27" t="str">
        <f t="shared" si="107"/>
        <v/>
      </c>
      <c r="AA259" s="27" t="str">
        <f t="shared" si="108"/>
        <v/>
      </c>
      <c r="AB259" s="27" t="str">
        <f t="shared" si="109"/>
        <v/>
      </c>
      <c r="AC259" s="27" t="str">
        <f t="shared" si="110"/>
        <v/>
      </c>
      <c r="AD259" s="27" t="str">
        <f t="shared" si="111"/>
        <v/>
      </c>
      <c r="AE259" s="27" t="str">
        <f t="shared" si="112"/>
        <v/>
      </c>
      <c r="AF259" s="27" t="str">
        <f t="shared" si="113"/>
        <v/>
      </c>
      <c r="AG259" s="27" t="str">
        <f t="shared" si="114"/>
        <v/>
      </c>
    </row>
    <row r="260" spans="1:33" x14ac:dyDescent="0.2">
      <c r="A260" s="36" t="s">
        <v>63</v>
      </c>
      <c r="B260" s="36" t="s">
        <v>591</v>
      </c>
      <c r="C260" s="36" t="s">
        <v>592</v>
      </c>
      <c r="D260" s="22" t="str">
        <f t="shared" ref="D260:D322" si="119">IF(F260&gt;E260,"A-CAM II &gt; HC Legacy",IF(H260&lt;=10%,"Tier 1",IF(AND(H260&gt;10%,H260&lt;=25%),"Tier 2","Tier 3")))</f>
        <v>Tier 3</v>
      </c>
      <c r="E260" s="23">
        <v>382902</v>
      </c>
      <c r="F260" s="23">
        <v>139889.54999999999</v>
      </c>
      <c r="G260" s="24">
        <f t="shared" si="115"/>
        <v>-243012.45</v>
      </c>
      <c r="H260" s="25">
        <f t="shared" si="116"/>
        <v>0.63465965181691397</v>
      </c>
      <c r="J260" s="27" t="str">
        <f t="shared" si="117"/>
        <v/>
      </c>
      <c r="L260" s="27" t="str">
        <f t="shared" si="118"/>
        <v/>
      </c>
      <c r="M260" s="30"/>
      <c r="N260" s="30" t="str">
        <f t="shared" ref="N260:N322" si="120">IF(D260="Tier 2",0.2*G260*-1,"")</f>
        <v/>
      </c>
      <c r="O260" s="30" t="str">
        <f t="shared" ref="O260:O322" si="121">IF(D260="Tier 2",0.05*E260,"")</f>
        <v/>
      </c>
      <c r="P260" s="30" t="str">
        <f t="shared" ref="P260:P322" si="122">IF(D260="Tier 2",IF(N260&gt;O260,"Yes","No"),"")</f>
        <v/>
      </c>
      <c r="Q260" s="30" t="str">
        <f t="shared" ref="Q260:Q322" si="123">IF(AND(F260&lt;E260,H260&gt;10%,H260&lt;=25%),IF(G260*0.2*-1&gt;E260*0.05,F260+-1*G260*0.8,0)+IF(G260*0.2*-1&lt;=E260*0.05,MAX(F260,E260*0.95),0),"")</f>
        <v/>
      </c>
      <c r="R260" s="30" t="str">
        <f t="shared" ref="R260:R322" si="124">IF(AND(F260&lt;E260,H260&gt;10%,H260&lt;=25%),IF(G260*0.2*-1&gt;E260*0.05,F260+-1*G260*0.6,0)+IF(G260*0.2*-1&lt;=E260*0.05,MAX(F260,E260*0.9),0),"")</f>
        <v/>
      </c>
      <c r="S260" s="30" t="str">
        <f t="shared" ref="S260:S322" si="125">IF(AND(F260&lt;E260,H260&gt;10%,H260&lt;=25%),IF(G260*0.2*-1&gt;E260*0.05,F260+-1*G260*0.4,0)+IF(G260*0.2*-1&lt;=E260*0.05,MAX(F260,E260*0.85),0),"")</f>
        <v/>
      </c>
      <c r="T260" s="30" t="str">
        <f t="shared" ref="T260:T322" si="126">IF(AND(F260&lt;E260,H260&gt;10%,H260&lt;=25%),IF(G260*0.2*-1&gt;E260*0.05,F260+-1*G260*0.2,0)+IF(G260*0.2*-1&lt;=E260*0.05,MAX(F260,E260*0.8),0),"")</f>
        <v/>
      </c>
      <c r="U260" s="30"/>
      <c r="V260" s="27">
        <f t="shared" ref="V260:V322" si="127">IF(D260="Tier 3",0.1*G260*-1,"")</f>
        <v>24301.245000000003</v>
      </c>
      <c r="W260" s="27">
        <f t="shared" ref="W260:W322" si="128">IF(D260="Tier 3",0.05*E260,"")</f>
        <v>19145.100000000002</v>
      </c>
      <c r="X260" s="29" t="str">
        <f t="shared" ref="X260:X322" si="129">IF(D260="Tier 3",IF(V260&gt;W260,"Yes","No"),"")</f>
        <v>Yes</v>
      </c>
      <c r="Y260" s="27">
        <f t="shared" ref="Y260:Y322" si="130">IF(AND(F260&lt;E260,H260&gt;25%),IF(G260*0.1*-1&gt;E260*0.05,F260+-1*G260*0.9,0)+IF(G260*0.1*-1&lt;=E260*0.05,MAX(F260,E260*0.95),0),"")</f>
        <v>358600.755</v>
      </c>
      <c r="Z260" s="27">
        <f t="shared" ref="Z260:Z322" si="131">IF(AND(F260&lt;E260,H260&gt;25%),IF(G260*0.1*-1&gt;E260*0.05,F260+-1*G260*0.8,0)+IF(G260*0.1*-1&lt;=E260*0.05,MAX(F260,E260*0.9),0),"")</f>
        <v>334299.51</v>
      </c>
      <c r="AA260" s="27">
        <f t="shared" ref="AA260:AA322" si="132">IF(AND(F260&lt;E260,H260&gt;25%),IF(G260*0.1*-1&gt;E260*0.05,F260+-1*G260*0.7,0)+IF(G260*0.1*-1&lt;=E260*0.05,MAX(F260,E260*0.85),0),"")</f>
        <v>309998.26500000001</v>
      </c>
      <c r="AB260" s="27">
        <f t="shared" ref="AB260:AB322" si="133">IF(AND(F260&lt;E260,H260&gt;25%),IF(G260*0.1*-1&gt;E260*0.05,F260+-1*G260*0.6,0)+IF(G260*0.1*-1&lt;=E260*0.05,MAX(F260,E260*0.8),0),"")</f>
        <v>285697.02</v>
      </c>
      <c r="AC260" s="27">
        <f t="shared" ref="AC260:AC322" si="134">IF(AND(F260&lt;E260,H260&gt;25%),IF(G260*0.1*-1&gt;E260*0.05,F260+-1*G260*0.5,0)+IF(G260*0.1*-1&lt;=E260*0.05,MAX(F260,E260*0.75),0),"")</f>
        <v>261395.77499999999</v>
      </c>
      <c r="AD260" s="27">
        <f t="shared" ref="AD260:AD322" si="135">IF(AND(F260&lt;E260,H260&gt;25%),IF(G260*0.1*-1&gt;E260*0.05,F260+-1*G260*0.4,0)+IF(G260*0.1*-1&lt;=E260*0.05,MAX(F260,E260*0.7),0),"")</f>
        <v>237094.53</v>
      </c>
      <c r="AE260" s="27">
        <f t="shared" ref="AE260:AE322" si="136">IF(AND(F260&lt;E260,H260&gt;25%),IF(G260*0.1*-1&gt;E260*0.05,F260+-1*G260*0.3,0)+IF(G260*0.1*-1&lt;=E260*0.05,MAX(F260,E260*0.65),0),"")</f>
        <v>212793.28499999997</v>
      </c>
      <c r="AF260" s="27">
        <f t="shared" ref="AF260:AF322" si="137">IF(AND(F260&lt;E260,H260&gt;25%),IF(G260*0.1*-1&gt;E260*0.05,F260+-1*G260*0.2,0)+IF(G260*0.1*-1&lt;=E260*0.05,MAX(F260,E260*0.6),0),"")</f>
        <v>188492.03999999998</v>
      </c>
      <c r="AG260" s="27">
        <f t="shared" ref="AG260:AG322" si="138">IF(AND(F260&lt;E260,H260&gt;25%),IF(G260*0.1*-1&gt;E260*0.05,F260+-1*G260*0.1,0)+IF(G260*0.1*-1&lt;=E260*0.05,MAX(F260,E260*0.55),0),"")</f>
        <v>164190.79499999998</v>
      </c>
    </row>
    <row r="261" spans="1:33" x14ac:dyDescent="0.2">
      <c r="A261" s="36" t="s">
        <v>63</v>
      </c>
      <c r="B261" s="36" t="s">
        <v>729</v>
      </c>
      <c r="C261" s="36" t="s">
        <v>730</v>
      </c>
      <c r="D261" s="22" t="str">
        <f t="shared" si="119"/>
        <v>Tier 3</v>
      </c>
      <c r="E261" s="23">
        <v>628689</v>
      </c>
      <c r="F261" s="23">
        <v>400213.39</v>
      </c>
      <c r="G261" s="24">
        <f t="shared" si="115"/>
        <v>-228475.61</v>
      </c>
      <c r="H261" s="25">
        <f t="shared" si="116"/>
        <v>0.36341594969849955</v>
      </c>
      <c r="J261" s="27" t="str">
        <f t="shared" si="117"/>
        <v/>
      </c>
      <c r="L261" s="27" t="str">
        <f t="shared" si="118"/>
        <v/>
      </c>
      <c r="M261" s="30"/>
      <c r="N261" s="30" t="str">
        <f t="shared" si="120"/>
        <v/>
      </c>
      <c r="O261" s="30" t="str">
        <f t="shared" si="121"/>
        <v/>
      </c>
      <c r="P261" s="30" t="str">
        <f t="shared" si="122"/>
        <v/>
      </c>
      <c r="Q261" s="30" t="str">
        <f t="shared" si="123"/>
        <v/>
      </c>
      <c r="R261" s="30" t="str">
        <f t="shared" si="124"/>
        <v/>
      </c>
      <c r="S261" s="30" t="str">
        <f t="shared" si="125"/>
        <v/>
      </c>
      <c r="T261" s="30" t="str">
        <f t="shared" si="126"/>
        <v/>
      </c>
      <c r="U261" s="30"/>
      <c r="V261" s="27">
        <f t="shared" si="127"/>
        <v>22847.561000000002</v>
      </c>
      <c r="W261" s="27">
        <f t="shared" si="128"/>
        <v>31434.45</v>
      </c>
      <c r="X261" s="29" t="str">
        <f t="shared" si="129"/>
        <v>No</v>
      </c>
      <c r="Y261" s="27">
        <f t="shared" si="130"/>
        <v>597254.54999999993</v>
      </c>
      <c r="Z261" s="27">
        <f t="shared" si="131"/>
        <v>565820.1</v>
      </c>
      <c r="AA261" s="27">
        <f t="shared" si="132"/>
        <v>534385.65</v>
      </c>
      <c r="AB261" s="27">
        <f t="shared" si="133"/>
        <v>502951.2</v>
      </c>
      <c r="AC261" s="27">
        <f t="shared" si="134"/>
        <v>471516.75</v>
      </c>
      <c r="AD261" s="27">
        <f t="shared" si="135"/>
        <v>440082.3</v>
      </c>
      <c r="AE261" s="27">
        <f t="shared" si="136"/>
        <v>408647.85000000003</v>
      </c>
      <c r="AF261" s="27">
        <f t="shared" si="137"/>
        <v>400213.39</v>
      </c>
      <c r="AG261" s="27">
        <f t="shared" si="138"/>
        <v>400213.39</v>
      </c>
    </row>
    <row r="262" spans="1:33" x14ac:dyDescent="0.2">
      <c r="A262" s="36" t="s">
        <v>63</v>
      </c>
      <c r="B262" s="36" t="s">
        <v>901</v>
      </c>
      <c r="C262" s="36" t="s">
        <v>902</v>
      </c>
      <c r="D262" s="22" t="str">
        <f t="shared" si="119"/>
        <v>A-CAM II &gt; HC Legacy</v>
      </c>
      <c r="E262" s="23">
        <v>286728</v>
      </c>
      <c r="F262" s="23">
        <v>555894.55000000005</v>
      </c>
      <c r="G262" s="24">
        <f t="shared" si="115"/>
        <v>269166.55000000005</v>
      </c>
      <c r="H262" s="25">
        <f t="shared" si="116"/>
        <v>0.93875223208057823</v>
      </c>
      <c r="J262" s="27">
        <f t="shared" si="117"/>
        <v>555894.55000000005</v>
      </c>
      <c r="L262" s="27" t="str">
        <f t="shared" si="118"/>
        <v/>
      </c>
      <c r="M262" s="30"/>
      <c r="N262" s="30" t="str">
        <f t="shared" si="120"/>
        <v/>
      </c>
      <c r="O262" s="30" t="str">
        <f t="shared" si="121"/>
        <v/>
      </c>
      <c r="P262" s="30" t="str">
        <f t="shared" si="122"/>
        <v/>
      </c>
      <c r="Q262" s="30" t="str">
        <f t="shared" si="123"/>
        <v/>
      </c>
      <c r="R262" s="30" t="str">
        <f t="shared" si="124"/>
        <v/>
      </c>
      <c r="S262" s="30" t="str">
        <f t="shared" si="125"/>
        <v/>
      </c>
      <c r="T262" s="30" t="str">
        <f t="shared" si="126"/>
        <v/>
      </c>
      <c r="U262" s="30"/>
      <c r="V262" s="27" t="str">
        <f t="shared" si="127"/>
        <v/>
      </c>
      <c r="W262" s="27" t="str">
        <f t="shared" si="128"/>
        <v/>
      </c>
      <c r="X262" s="29" t="str">
        <f t="shared" si="129"/>
        <v/>
      </c>
      <c r="Y262" s="27" t="str">
        <f t="shared" si="130"/>
        <v/>
      </c>
      <c r="Z262" s="27" t="str">
        <f t="shared" si="131"/>
        <v/>
      </c>
      <c r="AA262" s="27" t="str">
        <f t="shared" si="132"/>
        <v/>
      </c>
      <c r="AB262" s="27" t="str">
        <f t="shared" si="133"/>
        <v/>
      </c>
      <c r="AC262" s="27" t="str">
        <f t="shared" si="134"/>
        <v/>
      </c>
      <c r="AD262" s="27" t="str">
        <f t="shared" si="135"/>
        <v/>
      </c>
      <c r="AE262" s="27" t="str">
        <f t="shared" si="136"/>
        <v/>
      </c>
      <c r="AF262" s="27" t="str">
        <f t="shared" si="137"/>
        <v/>
      </c>
      <c r="AG262" s="27" t="str">
        <f t="shared" si="138"/>
        <v/>
      </c>
    </row>
    <row r="263" spans="1:33" x14ac:dyDescent="0.2">
      <c r="A263" s="36" t="s">
        <v>63</v>
      </c>
      <c r="B263" s="36" t="s">
        <v>1064</v>
      </c>
      <c r="C263" s="36" t="s">
        <v>1065</v>
      </c>
      <c r="D263" s="22" t="str">
        <f t="shared" si="119"/>
        <v>A-CAM II &gt; HC Legacy</v>
      </c>
      <c r="E263" s="23">
        <v>212385</v>
      </c>
      <c r="F263" s="23">
        <v>289705.15999999997</v>
      </c>
      <c r="G263" s="24">
        <f t="shared" si="115"/>
        <v>77320.159999999974</v>
      </c>
      <c r="H263" s="25">
        <f t="shared" si="116"/>
        <v>0.3640565953339453</v>
      </c>
      <c r="J263" s="27">
        <f t="shared" si="117"/>
        <v>289705.15999999997</v>
      </c>
      <c r="L263" s="27" t="str">
        <f t="shared" si="118"/>
        <v/>
      </c>
      <c r="M263" s="30"/>
      <c r="N263" s="30" t="str">
        <f t="shared" si="120"/>
        <v/>
      </c>
      <c r="O263" s="30" t="str">
        <f t="shared" si="121"/>
        <v/>
      </c>
      <c r="P263" s="30" t="str">
        <f t="shared" si="122"/>
        <v/>
      </c>
      <c r="Q263" s="30" t="str">
        <f t="shared" si="123"/>
        <v/>
      </c>
      <c r="R263" s="30" t="str">
        <f t="shared" si="124"/>
        <v/>
      </c>
      <c r="S263" s="30" t="str">
        <f t="shared" si="125"/>
        <v/>
      </c>
      <c r="T263" s="30" t="str">
        <f t="shared" si="126"/>
        <v/>
      </c>
      <c r="U263" s="30"/>
      <c r="V263" s="27" t="str">
        <f t="shared" si="127"/>
        <v/>
      </c>
      <c r="W263" s="27" t="str">
        <f t="shared" si="128"/>
        <v/>
      </c>
      <c r="X263" s="29" t="str">
        <f t="shared" si="129"/>
        <v/>
      </c>
      <c r="Y263" s="27" t="str">
        <f t="shared" si="130"/>
        <v/>
      </c>
      <c r="Z263" s="27" t="str">
        <f t="shared" si="131"/>
        <v/>
      </c>
      <c r="AA263" s="27" t="str">
        <f t="shared" si="132"/>
        <v/>
      </c>
      <c r="AB263" s="27" t="str">
        <f t="shared" si="133"/>
        <v/>
      </c>
      <c r="AC263" s="27" t="str">
        <f t="shared" si="134"/>
        <v/>
      </c>
      <c r="AD263" s="27" t="str">
        <f t="shared" si="135"/>
        <v/>
      </c>
      <c r="AE263" s="27" t="str">
        <f t="shared" si="136"/>
        <v/>
      </c>
      <c r="AF263" s="27" t="str">
        <f t="shared" si="137"/>
        <v/>
      </c>
      <c r="AG263" s="27" t="str">
        <f t="shared" si="138"/>
        <v/>
      </c>
    </row>
    <row r="264" spans="1:33" x14ac:dyDescent="0.2">
      <c r="A264" s="36" t="s">
        <v>64</v>
      </c>
      <c r="B264" s="36" t="s">
        <v>129</v>
      </c>
      <c r="C264" s="36" t="s">
        <v>130</v>
      </c>
      <c r="D264" s="22" t="str">
        <f t="shared" si="119"/>
        <v>Tier 3</v>
      </c>
      <c r="E264" s="23">
        <v>4222452</v>
      </c>
      <c r="F264" s="23">
        <v>2972825.11</v>
      </c>
      <c r="G264" s="24">
        <f t="shared" si="115"/>
        <v>-1249626.8900000001</v>
      </c>
      <c r="H264" s="25">
        <f t="shared" si="116"/>
        <v>0.29594815761079113</v>
      </c>
      <c r="J264" s="27" t="str">
        <f t="shared" si="117"/>
        <v/>
      </c>
      <c r="L264" s="27" t="str">
        <f t="shared" si="118"/>
        <v/>
      </c>
      <c r="M264" s="30"/>
      <c r="N264" s="30" t="str">
        <f t="shared" si="120"/>
        <v/>
      </c>
      <c r="O264" s="30" t="str">
        <f t="shared" si="121"/>
        <v/>
      </c>
      <c r="P264" s="30" t="str">
        <f t="shared" si="122"/>
        <v/>
      </c>
      <c r="Q264" s="30" t="str">
        <f t="shared" si="123"/>
        <v/>
      </c>
      <c r="R264" s="30" t="str">
        <f t="shared" si="124"/>
        <v/>
      </c>
      <c r="S264" s="30" t="str">
        <f t="shared" si="125"/>
        <v/>
      </c>
      <c r="T264" s="30" t="str">
        <f t="shared" si="126"/>
        <v/>
      </c>
      <c r="U264" s="30"/>
      <c r="V264" s="27">
        <f t="shared" si="127"/>
        <v>124962.68900000001</v>
      </c>
      <c r="W264" s="27">
        <f t="shared" si="128"/>
        <v>211122.6</v>
      </c>
      <c r="X264" s="29" t="str">
        <f t="shared" si="129"/>
        <v>No</v>
      </c>
      <c r="Y264" s="27">
        <f t="shared" si="130"/>
        <v>4011329.4</v>
      </c>
      <c r="Z264" s="27">
        <f t="shared" si="131"/>
        <v>3800206.8000000003</v>
      </c>
      <c r="AA264" s="27">
        <f t="shared" si="132"/>
        <v>3589084.1999999997</v>
      </c>
      <c r="AB264" s="27">
        <f t="shared" si="133"/>
        <v>3377961.6</v>
      </c>
      <c r="AC264" s="27">
        <f t="shared" si="134"/>
        <v>3166839</v>
      </c>
      <c r="AD264" s="27">
        <f t="shared" si="135"/>
        <v>2972825.11</v>
      </c>
      <c r="AE264" s="27">
        <f t="shared" si="136"/>
        <v>2972825.11</v>
      </c>
      <c r="AF264" s="27">
        <f t="shared" si="137"/>
        <v>2972825.11</v>
      </c>
      <c r="AG264" s="27">
        <f t="shared" si="138"/>
        <v>2972825.11</v>
      </c>
    </row>
    <row r="265" spans="1:33" x14ac:dyDescent="0.2">
      <c r="A265" s="36" t="s">
        <v>64</v>
      </c>
      <c r="B265" s="36" t="s">
        <v>135</v>
      </c>
      <c r="C265" s="36" t="s">
        <v>136</v>
      </c>
      <c r="D265" s="22" t="str">
        <f t="shared" si="119"/>
        <v>Tier 1</v>
      </c>
      <c r="E265" s="23">
        <v>1861362</v>
      </c>
      <c r="F265" s="23">
        <v>1741827.78</v>
      </c>
      <c r="G265" s="24">
        <f t="shared" si="115"/>
        <v>-119534.21999999997</v>
      </c>
      <c r="H265" s="25">
        <f t="shared" si="116"/>
        <v>6.4218685027415387E-2</v>
      </c>
      <c r="J265" s="27" t="str">
        <f t="shared" si="117"/>
        <v/>
      </c>
      <c r="L265" s="27">
        <f t="shared" si="118"/>
        <v>1801594.8900000001</v>
      </c>
      <c r="M265" s="30"/>
      <c r="N265" s="30" t="str">
        <f t="shared" si="120"/>
        <v/>
      </c>
      <c r="O265" s="30" t="str">
        <f t="shared" si="121"/>
        <v/>
      </c>
      <c r="P265" s="30" t="str">
        <f t="shared" si="122"/>
        <v/>
      </c>
      <c r="Q265" s="30" t="str">
        <f t="shared" si="123"/>
        <v/>
      </c>
      <c r="R265" s="30" t="str">
        <f t="shared" si="124"/>
        <v/>
      </c>
      <c r="S265" s="30" t="str">
        <f t="shared" si="125"/>
        <v/>
      </c>
      <c r="T265" s="30" t="str">
        <f t="shared" si="126"/>
        <v/>
      </c>
      <c r="U265" s="30"/>
      <c r="V265" s="27" t="str">
        <f t="shared" si="127"/>
        <v/>
      </c>
      <c r="W265" s="27" t="str">
        <f t="shared" si="128"/>
        <v/>
      </c>
      <c r="X265" s="29" t="str">
        <f t="shared" si="129"/>
        <v/>
      </c>
      <c r="Y265" s="27" t="str">
        <f t="shared" si="130"/>
        <v/>
      </c>
      <c r="Z265" s="27" t="str">
        <f t="shared" si="131"/>
        <v/>
      </c>
      <c r="AA265" s="27" t="str">
        <f t="shared" si="132"/>
        <v/>
      </c>
      <c r="AB265" s="27" t="str">
        <f t="shared" si="133"/>
        <v/>
      </c>
      <c r="AC265" s="27" t="str">
        <f t="shared" si="134"/>
        <v/>
      </c>
      <c r="AD265" s="27" t="str">
        <f t="shared" si="135"/>
        <v/>
      </c>
      <c r="AE265" s="27" t="str">
        <f t="shared" si="136"/>
        <v/>
      </c>
      <c r="AF265" s="27" t="str">
        <f t="shared" si="137"/>
        <v/>
      </c>
      <c r="AG265" s="27" t="str">
        <f t="shared" si="138"/>
        <v/>
      </c>
    </row>
    <row r="266" spans="1:33" x14ac:dyDescent="0.2">
      <c r="A266" s="36" t="s">
        <v>64</v>
      </c>
      <c r="B266" s="36" t="s">
        <v>143</v>
      </c>
      <c r="C266" s="36" t="s">
        <v>144</v>
      </c>
      <c r="D266" s="22" t="str">
        <f t="shared" si="119"/>
        <v>A-CAM II &gt; HC Legacy</v>
      </c>
      <c r="E266" s="23">
        <v>261156</v>
      </c>
      <c r="F266" s="23">
        <v>518741.68</v>
      </c>
      <c r="G266" s="24">
        <f t="shared" si="115"/>
        <v>257585.68</v>
      </c>
      <c r="H266" s="25">
        <f t="shared" si="116"/>
        <v>0.98632878432814097</v>
      </c>
      <c r="J266" s="27">
        <f t="shared" si="117"/>
        <v>518741.68</v>
      </c>
      <c r="L266" s="27" t="str">
        <f t="shared" si="118"/>
        <v/>
      </c>
      <c r="M266" s="30"/>
      <c r="N266" s="30" t="str">
        <f t="shared" si="120"/>
        <v/>
      </c>
      <c r="O266" s="30" t="str">
        <f t="shared" si="121"/>
        <v/>
      </c>
      <c r="P266" s="30" t="str">
        <f t="shared" si="122"/>
        <v/>
      </c>
      <c r="Q266" s="30" t="str">
        <f t="shared" si="123"/>
        <v/>
      </c>
      <c r="R266" s="30" t="str">
        <f t="shared" si="124"/>
        <v/>
      </c>
      <c r="S266" s="30" t="str">
        <f t="shared" si="125"/>
        <v/>
      </c>
      <c r="T266" s="30" t="str">
        <f t="shared" si="126"/>
        <v/>
      </c>
      <c r="U266" s="30"/>
      <c r="V266" s="27" t="str">
        <f t="shared" si="127"/>
        <v/>
      </c>
      <c r="W266" s="27" t="str">
        <f t="shared" si="128"/>
        <v/>
      </c>
      <c r="X266" s="29" t="str">
        <f t="shared" si="129"/>
        <v/>
      </c>
      <c r="Y266" s="27" t="str">
        <f t="shared" si="130"/>
        <v/>
      </c>
      <c r="Z266" s="27" t="str">
        <f t="shared" si="131"/>
        <v/>
      </c>
      <c r="AA266" s="27" t="str">
        <f t="shared" si="132"/>
        <v/>
      </c>
      <c r="AB266" s="27" t="str">
        <f t="shared" si="133"/>
        <v/>
      </c>
      <c r="AC266" s="27" t="str">
        <f t="shared" si="134"/>
        <v/>
      </c>
      <c r="AD266" s="27" t="str">
        <f t="shared" si="135"/>
        <v/>
      </c>
      <c r="AE266" s="27" t="str">
        <f t="shared" si="136"/>
        <v/>
      </c>
      <c r="AF266" s="27" t="str">
        <f t="shared" si="137"/>
        <v/>
      </c>
      <c r="AG266" s="27" t="str">
        <f t="shared" si="138"/>
        <v/>
      </c>
    </row>
    <row r="267" spans="1:33" x14ac:dyDescent="0.2">
      <c r="A267" s="36" t="s">
        <v>64</v>
      </c>
      <c r="B267" s="36" t="s">
        <v>208</v>
      </c>
      <c r="C267" s="36" t="s">
        <v>209</v>
      </c>
      <c r="D267" s="22" t="str">
        <f t="shared" si="119"/>
        <v>A-CAM II &gt; HC Legacy</v>
      </c>
      <c r="E267" s="23">
        <v>834384</v>
      </c>
      <c r="F267" s="23">
        <v>2592146.87</v>
      </c>
      <c r="G267" s="24">
        <f t="shared" si="115"/>
        <v>1757762.87</v>
      </c>
      <c r="H267" s="25">
        <f t="shared" si="116"/>
        <v>2.1066593678689909</v>
      </c>
      <c r="J267" s="27">
        <f t="shared" si="117"/>
        <v>2592146.87</v>
      </c>
      <c r="L267" s="27" t="str">
        <f t="shared" si="118"/>
        <v/>
      </c>
      <c r="M267" s="30"/>
      <c r="N267" s="30" t="str">
        <f t="shared" si="120"/>
        <v/>
      </c>
      <c r="O267" s="30" t="str">
        <f t="shared" si="121"/>
        <v/>
      </c>
      <c r="P267" s="30" t="str">
        <f t="shared" si="122"/>
        <v/>
      </c>
      <c r="Q267" s="30" t="str">
        <f t="shared" si="123"/>
        <v/>
      </c>
      <c r="R267" s="30" t="str">
        <f t="shared" si="124"/>
        <v/>
      </c>
      <c r="S267" s="30" t="str">
        <f t="shared" si="125"/>
        <v/>
      </c>
      <c r="T267" s="30" t="str">
        <f t="shared" si="126"/>
        <v/>
      </c>
      <c r="U267" s="30"/>
      <c r="V267" s="27" t="str">
        <f t="shared" si="127"/>
        <v/>
      </c>
      <c r="W267" s="27" t="str">
        <f t="shared" si="128"/>
        <v/>
      </c>
      <c r="X267" s="29" t="str">
        <f t="shared" si="129"/>
        <v/>
      </c>
      <c r="Y267" s="27" t="str">
        <f t="shared" si="130"/>
        <v/>
      </c>
      <c r="Z267" s="27" t="str">
        <f t="shared" si="131"/>
        <v/>
      </c>
      <c r="AA267" s="27" t="str">
        <f t="shared" si="132"/>
        <v/>
      </c>
      <c r="AB267" s="27" t="str">
        <f t="shared" si="133"/>
        <v/>
      </c>
      <c r="AC267" s="27" t="str">
        <f t="shared" si="134"/>
        <v/>
      </c>
      <c r="AD267" s="27" t="str">
        <f t="shared" si="135"/>
        <v/>
      </c>
      <c r="AE267" s="27" t="str">
        <f t="shared" si="136"/>
        <v/>
      </c>
      <c r="AF267" s="27" t="str">
        <f t="shared" si="137"/>
        <v/>
      </c>
      <c r="AG267" s="27" t="str">
        <f t="shared" si="138"/>
        <v/>
      </c>
    </row>
    <row r="268" spans="1:33" x14ac:dyDescent="0.2">
      <c r="A268" s="36" t="s">
        <v>64</v>
      </c>
      <c r="B268" s="36" t="s">
        <v>294</v>
      </c>
      <c r="C268" s="36" t="s">
        <v>295</v>
      </c>
      <c r="D268" s="22" t="str">
        <f t="shared" si="119"/>
        <v>Tier 2</v>
      </c>
      <c r="E268" s="23">
        <v>6748398</v>
      </c>
      <c r="F268" s="23">
        <v>5162850.13</v>
      </c>
      <c r="G268" s="24">
        <f t="shared" si="115"/>
        <v>-1585547.87</v>
      </c>
      <c r="H268" s="25">
        <f t="shared" si="116"/>
        <v>0.23495174262098947</v>
      </c>
      <c r="J268" s="27" t="str">
        <f t="shared" si="117"/>
        <v/>
      </c>
      <c r="L268" s="27" t="str">
        <f t="shared" si="118"/>
        <v/>
      </c>
      <c r="M268" s="30"/>
      <c r="N268" s="30">
        <f t="shared" si="120"/>
        <v>317109.57400000002</v>
      </c>
      <c r="O268" s="30">
        <f t="shared" si="121"/>
        <v>337419.9</v>
      </c>
      <c r="P268" s="30" t="str">
        <f t="shared" si="122"/>
        <v>No</v>
      </c>
      <c r="Q268" s="30">
        <f t="shared" si="123"/>
        <v>6410978.0999999996</v>
      </c>
      <c r="R268" s="30">
        <f t="shared" si="124"/>
        <v>6073558.2000000002</v>
      </c>
      <c r="S268" s="30">
        <f t="shared" si="125"/>
        <v>5736138.2999999998</v>
      </c>
      <c r="T268" s="30">
        <f t="shared" si="126"/>
        <v>5398718.4000000004</v>
      </c>
      <c r="U268" s="30"/>
      <c r="V268" s="27" t="str">
        <f t="shared" si="127"/>
        <v/>
      </c>
      <c r="W268" s="27" t="str">
        <f t="shared" si="128"/>
        <v/>
      </c>
      <c r="X268" s="29" t="str">
        <f t="shared" si="129"/>
        <v/>
      </c>
      <c r="Y268" s="27" t="str">
        <f t="shared" si="130"/>
        <v/>
      </c>
      <c r="Z268" s="27" t="str">
        <f t="shared" si="131"/>
        <v/>
      </c>
      <c r="AA268" s="27" t="str">
        <f t="shared" si="132"/>
        <v/>
      </c>
      <c r="AB268" s="27" t="str">
        <f t="shared" si="133"/>
        <v/>
      </c>
      <c r="AC268" s="27" t="str">
        <f t="shared" si="134"/>
        <v/>
      </c>
      <c r="AD268" s="27" t="str">
        <f t="shared" si="135"/>
        <v/>
      </c>
      <c r="AE268" s="27" t="str">
        <f t="shared" si="136"/>
        <v/>
      </c>
      <c r="AF268" s="27" t="str">
        <f t="shared" si="137"/>
        <v/>
      </c>
      <c r="AG268" s="27" t="str">
        <f t="shared" si="138"/>
        <v/>
      </c>
    </row>
    <row r="269" spans="1:33" x14ac:dyDescent="0.2">
      <c r="A269" s="36" t="s">
        <v>64</v>
      </c>
      <c r="B269" s="36" t="s">
        <v>330</v>
      </c>
      <c r="C269" s="36" t="s">
        <v>331</v>
      </c>
      <c r="D269" s="22" t="str">
        <f t="shared" si="119"/>
        <v>Tier 3</v>
      </c>
      <c r="E269" s="23">
        <v>235926</v>
      </c>
      <c r="F269" s="23">
        <v>103274.55</v>
      </c>
      <c r="G269" s="24">
        <f t="shared" si="115"/>
        <v>-132651.45000000001</v>
      </c>
      <c r="H269" s="25">
        <f t="shared" si="116"/>
        <v>0.56225871671625849</v>
      </c>
      <c r="J269" s="27" t="str">
        <f t="shared" si="117"/>
        <v/>
      </c>
      <c r="L269" s="27" t="str">
        <f t="shared" si="118"/>
        <v/>
      </c>
      <c r="M269" s="30"/>
      <c r="N269" s="30" t="str">
        <f t="shared" si="120"/>
        <v/>
      </c>
      <c r="O269" s="30" t="str">
        <f t="shared" si="121"/>
        <v/>
      </c>
      <c r="P269" s="30" t="str">
        <f t="shared" si="122"/>
        <v/>
      </c>
      <c r="Q269" s="30" t="str">
        <f t="shared" si="123"/>
        <v/>
      </c>
      <c r="R269" s="30" t="str">
        <f t="shared" si="124"/>
        <v/>
      </c>
      <c r="S269" s="30" t="str">
        <f t="shared" si="125"/>
        <v/>
      </c>
      <c r="T269" s="30" t="str">
        <f t="shared" si="126"/>
        <v/>
      </c>
      <c r="U269" s="30"/>
      <c r="V269" s="27">
        <f t="shared" si="127"/>
        <v>13265.145000000002</v>
      </c>
      <c r="W269" s="27">
        <f t="shared" si="128"/>
        <v>11796.300000000001</v>
      </c>
      <c r="X269" s="29" t="str">
        <f t="shared" si="129"/>
        <v>Yes</v>
      </c>
      <c r="Y269" s="27">
        <f t="shared" si="130"/>
        <v>222660.85500000001</v>
      </c>
      <c r="Z269" s="27">
        <f t="shared" si="131"/>
        <v>209395.71000000002</v>
      </c>
      <c r="AA269" s="27">
        <f t="shared" si="132"/>
        <v>196130.565</v>
      </c>
      <c r="AB269" s="27">
        <f t="shared" si="133"/>
        <v>182865.42</v>
      </c>
      <c r="AC269" s="27">
        <f t="shared" si="134"/>
        <v>169600.27500000002</v>
      </c>
      <c r="AD269" s="27">
        <f t="shared" si="135"/>
        <v>156335.13</v>
      </c>
      <c r="AE269" s="27">
        <f t="shared" si="136"/>
        <v>143069.98500000002</v>
      </c>
      <c r="AF269" s="27">
        <f t="shared" si="137"/>
        <v>129804.84000000001</v>
      </c>
      <c r="AG269" s="27">
        <f t="shared" si="138"/>
        <v>116539.69500000001</v>
      </c>
    </row>
    <row r="270" spans="1:33" x14ac:dyDescent="0.2">
      <c r="A270" s="36" t="s">
        <v>64</v>
      </c>
      <c r="B270" s="36" t="s">
        <v>387</v>
      </c>
      <c r="C270" s="36" t="s">
        <v>388</v>
      </c>
      <c r="D270" s="22" t="str">
        <f t="shared" si="119"/>
        <v>Tier 3</v>
      </c>
      <c r="E270" s="23">
        <v>1334730</v>
      </c>
      <c r="F270" s="23">
        <v>774422.28</v>
      </c>
      <c r="G270" s="24">
        <f t="shared" si="115"/>
        <v>-560307.72</v>
      </c>
      <c r="H270" s="25">
        <f t="shared" si="116"/>
        <v>0.41979105886583801</v>
      </c>
      <c r="J270" s="27" t="str">
        <f t="shared" si="117"/>
        <v/>
      </c>
      <c r="L270" s="27" t="str">
        <f t="shared" si="118"/>
        <v/>
      </c>
      <c r="M270" s="30"/>
      <c r="N270" s="30" t="str">
        <f t="shared" si="120"/>
        <v/>
      </c>
      <c r="O270" s="30" t="str">
        <f t="shared" si="121"/>
        <v/>
      </c>
      <c r="P270" s="30" t="str">
        <f t="shared" si="122"/>
        <v/>
      </c>
      <c r="Q270" s="30" t="str">
        <f t="shared" si="123"/>
        <v/>
      </c>
      <c r="R270" s="30" t="str">
        <f t="shared" si="124"/>
        <v/>
      </c>
      <c r="S270" s="30" t="str">
        <f t="shared" si="125"/>
        <v/>
      </c>
      <c r="T270" s="30" t="str">
        <f t="shared" si="126"/>
        <v/>
      </c>
      <c r="U270" s="30"/>
      <c r="V270" s="27">
        <f t="shared" si="127"/>
        <v>56030.771999999997</v>
      </c>
      <c r="W270" s="27">
        <f t="shared" si="128"/>
        <v>66736.5</v>
      </c>
      <c r="X270" s="29" t="str">
        <f t="shared" si="129"/>
        <v>No</v>
      </c>
      <c r="Y270" s="27">
        <f t="shared" si="130"/>
        <v>1267993.5</v>
      </c>
      <c r="Z270" s="27">
        <f t="shared" si="131"/>
        <v>1201257</v>
      </c>
      <c r="AA270" s="27">
        <f t="shared" si="132"/>
        <v>1134520.5</v>
      </c>
      <c r="AB270" s="27">
        <f t="shared" si="133"/>
        <v>1067784</v>
      </c>
      <c r="AC270" s="27">
        <f t="shared" si="134"/>
        <v>1001047.5</v>
      </c>
      <c r="AD270" s="27">
        <f t="shared" si="135"/>
        <v>934310.99999999988</v>
      </c>
      <c r="AE270" s="27">
        <f t="shared" si="136"/>
        <v>867574.5</v>
      </c>
      <c r="AF270" s="27">
        <f t="shared" si="137"/>
        <v>800838</v>
      </c>
      <c r="AG270" s="27">
        <f t="shared" si="138"/>
        <v>774422.28</v>
      </c>
    </row>
    <row r="271" spans="1:33" x14ac:dyDescent="0.2">
      <c r="A271" s="36" t="s">
        <v>64</v>
      </c>
      <c r="B271" s="36" t="s">
        <v>407</v>
      </c>
      <c r="C271" s="36" t="s">
        <v>408</v>
      </c>
      <c r="D271" s="22" t="str">
        <f t="shared" si="119"/>
        <v>A-CAM II &gt; HC Legacy</v>
      </c>
      <c r="E271" s="23">
        <v>1039260</v>
      </c>
      <c r="F271" s="23">
        <v>3392869.41</v>
      </c>
      <c r="G271" s="24">
        <f t="shared" si="115"/>
        <v>2353609.41</v>
      </c>
      <c r="H271" s="25">
        <f t="shared" si="116"/>
        <v>2.2646973904508978</v>
      </c>
      <c r="J271" s="27">
        <f t="shared" si="117"/>
        <v>3392869.41</v>
      </c>
      <c r="L271" s="27" t="str">
        <f t="shared" si="118"/>
        <v/>
      </c>
      <c r="M271" s="30"/>
      <c r="N271" s="30" t="str">
        <f t="shared" si="120"/>
        <v/>
      </c>
      <c r="O271" s="30" t="str">
        <f t="shared" si="121"/>
        <v/>
      </c>
      <c r="P271" s="30" t="str">
        <f t="shared" si="122"/>
        <v/>
      </c>
      <c r="Q271" s="30" t="str">
        <f t="shared" si="123"/>
        <v/>
      </c>
      <c r="R271" s="30" t="str">
        <f t="shared" si="124"/>
        <v/>
      </c>
      <c r="S271" s="30" t="str">
        <f t="shared" si="125"/>
        <v/>
      </c>
      <c r="T271" s="30" t="str">
        <f t="shared" si="126"/>
        <v/>
      </c>
      <c r="U271" s="30"/>
      <c r="V271" s="27" t="str">
        <f t="shared" si="127"/>
        <v/>
      </c>
      <c r="W271" s="27" t="str">
        <f t="shared" si="128"/>
        <v/>
      </c>
      <c r="X271" s="29" t="str">
        <f t="shared" si="129"/>
        <v/>
      </c>
      <c r="Y271" s="27" t="str">
        <f t="shared" si="130"/>
        <v/>
      </c>
      <c r="Z271" s="27" t="str">
        <f t="shared" si="131"/>
        <v/>
      </c>
      <c r="AA271" s="27" t="str">
        <f t="shared" si="132"/>
        <v/>
      </c>
      <c r="AB271" s="27" t="str">
        <f t="shared" si="133"/>
        <v/>
      </c>
      <c r="AC271" s="27" t="str">
        <f t="shared" si="134"/>
        <v/>
      </c>
      <c r="AD271" s="27" t="str">
        <f t="shared" si="135"/>
        <v/>
      </c>
      <c r="AE271" s="27" t="str">
        <f t="shared" si="136"/>
        <v/>
      </c>
      <c r="AF271" s="27" t="str">
        <f t="shared" si="137"/>
        <v/>
      </c>
      <c r="AG271" s="27" t="str">
        <f t="shared" si="138"/>
        <v/>
      </c>
    </row>
    <row r="272" spans="1:33" x14ac:dyDescent="0.2">
      <c r="A272" s="36" t="s">
        <v>64</v>
      </c>
      <c r="B272" s="36" t="s">
        <v>419</v>
      </c>
      <c r="C272" s="36" t="s">
        <v>420</v>
      </c>
      <c r="D272" s="22" t="str">
        <f t="shared" si="119"/>
        <v>A-CAM II &gt; HC Legacy</v>
      </c>
      <c r="E272" s="23">
        <v>1258854</v>
      </c>
      <c r="F272" s="23">
        <v>1693615.42</v>
      </c>
      <c r="G272" s="24">
        <f t="shared" si="115"/>
        <v>434761.41999999993</v>
      </c>
      <c r="H272" s="25">
        <f t="shared" si="116"/>
        <v>0.34536286177745784</v>
      </c>
      <c r="J272" s="27">
        <f t="shared" si="117"/>
        <v>1693615.42</v>
      </c>
      <c r="L272" s="27" t="str">
        <f t="shared" si="118"/>
        <v/>
      </c>
      <c r="M272" s="30"/>
      <c r="N272" s="30" t="str">
        <f t="shared" si="120"/>
        <v/>
      </c>
      <c r="O272" s="30" t="str">
        <f t="shared" si="121"/>
        <v/>
      </c>
      <c r="P272" s="30" t="str">
        <f t="shared" si="122"/>
        <v/>
      </c>
      <c r="Q272" s="30" t="str">
        <f t="shared" si="123"/>
        <v/>
      </c>
      <c r="R272" s="30" t="str">
        <f t="shared" si="124"/>
        <v/>
      </c>
      <c r="S272" s="30" t="str">
        <f t="shared" si="125"/>
        <v/>
      </c>
      <c r="T272" s="30" t="str">
        <f t="shared" si="126"/>
        <v/>
      </c>
      <c r="U272" s="30"/>
      <c r="V272" s="27" t="str">
        <f t="shared" si="127"/>
        <v/>
      </c>
      <c r="W272" s="27" t="str">
        <f t="shared" si="128"/>
        <v/>
      </c>
      <c r="X272" s="29" t="str">
        <f t="shared" si="129"/>
        <v/>
      </c>
      <c r="Y272" s="27" t="str">
        <f t="shared" si="130"/>
        <v/>
      </c>
      <c r="Z272" s="27" t="str">
        <f t="shared" si="131"/>
        <v/>
      </c>
      <c r="AA272" s="27" t="str">
        <f t="shared" si="132"/>
        <v/>
      </c>
      <c r="AB272" s="27" t="str">
        <f t="shared" si="133"/>
        <v/>
      </c>
      <c r="AC272" s="27" t="str">
        <f t="shared" si="134"/>
        <v/>
      </c>
      <c r="AD272" s="27" t="str">
        <f t="shared" si="135"/>
        <v/>
      </c>
      <c r="AE272" s="27" t="str">
        <f t="shared" si="136"/>
        <v/>
      </c>
      <c r="AF272" s="27" t="str">
        <f t="shared" si="137"/>
        <v/>
      </c>
      <c r="AG272" s="27" t="str">
        <f t="shared" si="138"/>
        <v/>
      </c>
    </row>
    <row r="273" spans="1:33" x14ac:dyDescent="0.2">
      <c r="A273" s="36" t="s">
        <v>64</v>
      </c>
      <c r="B273" s="36" t="s">
        <v>462</v>
      </c>
      <c r="C273" s="36" t="s">
        <v>463</v>
      </c>
      <c r="D273" s="22" t="str">
        <f t="shared" si="119"/>
        <v>A-CAM II &gt; HC Legacy</v>
      </c>
      <c r="E273" s="23">
        <v>678159</v>
      </c>
      <c r="F273" s="23">
        <v>2119740.1800000002</v>
      </c>
      <c r="G273" s="24">
        <f t="shared" si="115"/>
        <v>1441581.1800000002</v>
      </c>
      <c r="H273" s="25">
        <f t="shared" si="116"/>
        <v>2.1257274179064205</v>
      </c>
      <c r="J273" s="27">
        <f t="shared" si="117"/>
        <v>2119740.1800000002</v>
      </c>
      <c r="L273" s="27" t="str">
        <f t="shared" si="118"/>
        <v/>
      </c>
      <c r="M273" s="30"/>
      <c r="N273" s="30" t="str">
        <f t="shared" si="120"/>
        <v/>
      </c>
      <c r="O273" s="30" t="str">
        <f t="shared" si="121"/>
        <v/>
      </c>
      <c r="P273" s="30" t="str">
        <f t="shared" si="122"/>
        <v/>
      </c>
      <c r="Q273" s="30" t="str">
        <f t="shared" si="123"/>
        <v/>
      </c>
      <c r="R273" s="30" t="str">
        <f t="shared" si="124"/>
        <v/>
      </c>
      <c r="S273" s="30" t="str">
        <f t="shared" si="125"/>
        <v/>
      </c>
      <c r="T273" s="30" t="str">
        <f t="shared" si="126"/>
        <v/>
      </c>
      <c r="U273" s="30"/>
      <c r="V273" s="27" t="str">
        <f t="shared" si="127"/>
        <v/>
      </c>
      <c r="W273" s="27" t="str">
        <f t="shared" si="128"/>
        <v/>
      </c>
      <c r="X273" s="29" t="str">
        <f t="shared" si="129"/>
        <v/>
      </c>
      <c r="Y273" s="27" t="str">
        <f t="shared" si="130"/>
        <v/>
      </c>
      <c r="Z273" s="27" t="str">
        <f t="shared" si="131"/>
        <v/>
      </c>
      <c r="AA273" s="27" t="str">
        <f t="shared" si="132"/>
        <v/>
      </c>
      <c r="AB273" s="27" t="str">
        <f t="shared" si="133"/>
        <v/>
      </c>
      <c r="AC273" s="27" t="str">
        <f t="shared" si="134"/>
        <v/>
      </c>
      <c r="AD273" s="27" t="str">
        <f t="shared" si="135"/>
        <v/>
      </c>
      <c r="AE273" s="27" t="str">
        <f t="shared" si="136"/>
        <v/>
      </c>
      <c r="AF273" s="27" t="str">
        <f t="shared" si="137"/>
        <v/>
      </c>
      <c r="AG273" s="27" t="str">
        <f t="shared" si="138"/>
        <v/>
      </c>
    </row>
    <row r="274" spans="1:33" x14ac:dyDescent="0.2">
      <c r="A274" s="36" t="s">
        <v>64</v>
      </c>
      <c r="B274" s="36" t="s">
        <v>464</v>
      </c>
      <c r="C274" s="36" t="s">
        <v>465</v>
      </c>
      <c r="D274" s="22" t="str">
        <f t="shared" si="119"/>
        <v>A-CAM II &gt; HC Legacy</v>
      </c>
      <c r="E274" s="23">
        <v>6076434</v>
      </c>
      <c r="F274" s="23">
        <v>13610262.780000001</v>
      </c>
      <c r="G274" s="24">
        <f t="shared" si="115"/>
        <v>7533828.7800000012</v>
      </c>
      <c r="H274" s="25">
        <f t="shared" si="116"/>
        <v>1.2398437603370662</v>
      </c>
      <c r="J274" s="27">
        <f t="shared" si="117"/>
        <v>13610262.780000001</v>
      </c>
      <c r="L274" s="27" t="str">
        <f t="shared" si="118"/>
        <v/>
      </c>
      <c r="M274" s="30"/>
      <c r="N274" s="30" t="str">
        <f t="shared" si="120"/>
        <v/>
      </c>
      <c r="O274" s="30" t="str">
        <f t="shared" si="121"/>
        <v/>
      </c>
      <c r="P274" s="30" t="str">
        <f t="shared" si="122"/>
        <v/>
      </c>
      <c r="Q274" s="30" t="str">
        <f t="shared" si="123"/>
        <v/>
      </c>
      <c r="R274" s="30" t="str">
        <f t="shared" si="124"/>
        <v/>
      </c>
      <c r="S274" s="30" t="str">
        <f t="shared" si="125"/>
        <v/>
      </c>
      <c r="T274" s="30" t="str">
        <f t="shared" si="126"/>
        <v/>
      </c>
      <c r="U274" s="30"/>
      <c r="V274" s="27" t="str">
        <f t="shared" si="127"/>
        <v/>
      </c>
      <c r="W274" s="27" t="str">
        <f t="shared" si="128"/>
        <v/>
      </c>
      <c r="X274" s="29" t="str">
        <f t="shared" si="129"/>
        <v/>
      </c>
      <c r="Y274" s="27" t="str">
        <f t="shared" si="130"/>
        <v/>
      </c>
      <c r="Z274" s="27" t="str">
        <f t="shared" si="131"/>
        <v/>
      </c>
      <c r="AA274" s="27" t="str">
        <f t="shared" si="132"/>
        <v/>
      </c>
      <c r="AB274" s="27" t="str">
        <f t="shared" si="133"/>
        <v/>
      </c>
      <c r="AC274" s="27" t="str">
        <f t="shared" si="134"/>
        <v/>
      </c>
      <c r="AD274" s="27" t="str">
        <f t="shared" si="135"/>
        <v/>
      </c>
      <c r="AE274" s="27" t="str">
        <f t="shared" si="136"/>
        <v/>
      </c>
      <c r="AF274" s="27" t="str">
        <f t="shared" si="137"/>
        <v/>
      </c>
      <c r="AG274" s="27" t="str">
        <f t="shared" si="138"/>
        <v/>
      </c>
    </row>
    <row r="275" spans="1:33" x14ac:dyDescent="0.2">
      <c r="A275" s="36" t="s">
        <v>64</v>
      </c>
      <c r="B275" s="36" t="s">
        <v>505</v>
      </c>
      <c r="C275" s="36" t="s">
        <v>506</v>
      </c>
      <c r="D275" s="22" t="str">
        <f t="shared" si="119"/>
        <v>A-CAM II &gt; HC Legacy</v>
      </c>
      <c r="E275" s="23">
        <v>1049610</v>
      </c>
      <c r="F275" s="23">
        <v>1098297.3799999999</v>
      </c>
      <c r="G275" s="24">
        <f t="shared" si="115"/>
        <v>48687.379999999888</v>
      </c>
      <c r="H275" s="25">
        <f t="shared" si="116"/>
        <v>4.6386162479397003E-2</v>
      </c>
      <c r="J275" s="27">
        <f t="shared" si="117"/>
        <v>1098297.3799999999</v>
      </c>
      <c r="L275" s="27" t="str">
        <f t="shared" si="118"/>
        <v/>
      </c>
      <c r="M275" s="30"/>
      <c r="N275" s="30" t="str">
        <f t="shared" si="120"/>
        <v/>
      </c>
      <c r="O275" s="30" t="str">
        <f t="shared" si="121"/>
        <v/>
      </c>
      <c r="P275" s="30" t="str">
        <f t="shared" si="122"/>
        <v/>
      </c>
      <c r="Q275" s="30" t="str">
        <f t="shared" si="123"/>
        <v/>
      </c>
      <c r="R275" s="30" t="str">
        <f t="shared" si="124"/>
        <v/>
      </c>
      <c r="S275" s="30" t="str">
        <f t="shared" si="125"/>
        <v/>
      </c>
      <c r="T275" s="30" t="str">
        <f t="shared" si="126"/>
        <v/>
      </c>
      <c r="U275" s="30"/>
      <c r="V275" s="27" t="str">
        <f t="shared" si="127"/>
        <v/>
      </c>
      <c r="W275" s="27" t="str">
        <f t="shared" si="128"/>
        <v/>
      </c>
      <c r="X275" s="29" t="str">
        <f t="shared" si="129"/>
        <v/>
      </c>
      <c r="Y275" s="27" t="str">
        <f t="shared" si="130"/>
        <v/>
      </c>
      <c r="Z275" s="27" t="str">
        <f t="shared" si="131"/>
        <v/>
      </c>
      <c r="AA275" s="27" t="str">
        <f t="shared" si="132"/>
        <v/>
      </c>
      <c r="AB275" s="27" t="str">
        <f t="shared" si="133"/>
        <v/>
      </c>
      <c r="AC275" s="27" t="str">
        <f t="shared" si="134"/>
        <v/>
      </c>
      <c r="AD275" s="27" t="str">
        <f t="shared" si="135"/>
        <v/>
      </c>
      <c r="AE275" s="27" t="str">
        <f t="shared" si="136"/>
        <v/>
      </c>
      <c r="AF275" s="27" t="str">
        <f t="shared" si="137"/>
        <v/>
      </c>
      <c r="AG275" s="27" t="str">
        <f t="shared" si="138"/>
        <v/>
      </c>
    </row>
    <row r="276" spans="1:33" x14ac:dyDescent="0.2">
      <c r="A276" s="36" t="s">
        <v>64</v>
      </c>
      <c r="B276" s="36" t="s">
        <v>519</v>
      </c>
      <c r="C276" s="36" t="s">
        <v>520</v>
      </c>
      <c r="D276" s="22" t="str">
        <f t="shared" si="119"/>
        <v>A-CAM II &gt; HC Legacy</v>
      </c>
      <c r="E276" s="23">
        <v>298995</v>
      </c>
      <c r="F276" s="23">
        <v>578457.37</v>
      </c>
      <c r="G276" s="24">
        <f t="shared" si="115"/>
        <v>279462.37</v>
      </c>
      <c r="H276" s="25">
        <f t="shared" si="116"/>
        <v>0.93467238582584988</v>
      </c>
      <c r="J276" s="27">
        <f t="shared" si="117"/>
        <v>578457.37</v>
      </c>
      <c r="L276" s="27" t="str">
        <f t="shared" si="118"/>
        <v/>
      </c>
      <c r="M276" s="30"/>
      <c r="N276" s="30" t="str">
        <f t="shared" si="120"/>
        <v/>
      </c>
      <c r="O276" s="30" t="str">
        <f t="shared" si="121"/>
        <v/>
      </c>
      <c r="P276" s="30" t="str">
        <f t="shared" si="122"/>
        <v/>
      </c>
      <c r="Q276" s="30" t="str">
        <f t="shared" si="123"/>
        <v/>
      </c>
      <c r="R276" s="30" t="str">
        <f t="shared" si="124"/>
        <v/>
      </c>
      <c r="S276" s="30" t="str">
        <f t="shared" si="125"/>
        <v/>
      </c>
      <c r="T276" s="30" t="str">
        <f t="shared" si="126"/>
        <v/>
      </c>
      <c r="U276" s="30"/>
      <c r="V276" s="27" t="str">
        <f t="shared" si="127"/>
        <v/>
      </c>
      <c r="W276" s="27" t="str">
        <f t="shared" si="128"/>
        <v/>
      </c>
      <c r="X276" s="29" t="str">
        <f t="shared" si="129"/>
        <v/>
      </c>
      <c r="Y276" s="27" t="str">
        <f t="shared" si="130"/>
        <v/>
      </c>
      <c r="Z276" s="27" t="str">
        <f t="shared" si="131"/>
        <v/>
      </c>
      <c r="AA276" s="27" t="str">
        <f t="shared" si="132"/>
        <v/>
      </c>
      <c r="AB276" s="27" t="str">
        <f t="shared" si="133"/>
        <v/>
      </c>
      <c r="AC276" s="27" t="str">
        <f t="shared" si="134"/>
        <v/>
      </c>
      <c r="AD276" s="27" t="str">
        <f t="shared" si="135"/>
        <v/>
      </c>
      <c r="AE276" s="27" t="str">
        <f t="shared" si="136"/>
        <v/>
      </c>
      <c r="AF276" s="27" t="str">
        <f t="shared" si="137"/>
        <v/>
      </c>
      <c r="AG276" s="27" t="str">
        <f t="shared" si="138"/>
        <v/>
      </c>
    </row>
    <row r="277" spans="1:33" x14ac:dyDescent="0.2">
      <c r="A277" s="36" t="s">
        <v>64</v>
      </c>
      <c r="B277" s="36" t="s">
        <v>545</v>
      </c>
      <c r="C277" s="36" t="s">
        <v>546</v>
      </c>
      <c r="D277" s="22" t="str">
        <f t="shared" si="119"/>
        <v>A-CAM II &gt; HC Legacy</v>
      </c>
      <c r="E277" s="23">
        <v>1029246</v>
      </c>
      <c r="F277" s="23">
        <v>2363305.5499999998</v>
      </c>
      <c r="G277" s="24">
        <f t="shared" si="115"/>
        <v>1334059.5499999998</v>
      </c>
      <c r="H277" s="25">
        <f t="shared" si="116"/>
        <v>1.2961522804072105</v>
      </c>
      <c r="J277" s="27">
        <f t="shared" si="117"/>
        <v>2363305.5499999998</v>
      </c>
      <c r="L277" s="27" t="str">
        <f t="shared" si="118"/>
        <v/>
      </c>
      <c r="M277" s="30"/>
      <c r="N277" s="30" t="str">
        <f t="shared" si="120"/>
        <v/>
      </c>
      <c r="O277" s="30" t="str">
        <f t="shared" si="121"/>
        <v/>
      </c>
      <c r="P277" s="30" t="str">
        <f t="shared" si="122"/>
        <v/>
      </c>
      <c r="Q277" s="30" t="str">
        <f t="shared" si="123"/>
        <v/>
      </c>
      <c r="R277" s="30" t="str">
        <f t="shared" si="124"/>
        <v/>
      </c>
      <c r="S277" s="30" t="str">
        <f t="shared" si="125"/>
        <v/>
      </c>
      <c r="T277" s="30" t="str">
        <f t="shared" si="126"/>
        <v/>
      </c>
      <c r="U277" s="30"/>
      <c r="V277" s="27" t="str">
        <f t="shared" si="127"/>
        <v/>
      </c>
      <c r="W277" s="27" t="str">
        <f t="shared" si="128"/>
        <v/>
      </c>
      <c r="X277" s="29" t="str">
        <f t="shared" si="129"/>
        <v/>
      </c>
      <c r="Y277" s="27" t="str">
        <f t="shared" si="130"/>
        <v/>
      </c>
      <c r="Z277" s="27" t="str">
        <f t="shared" si="131"/>
        <v/>
      </c>
      <c r="AA277" s="27" t="str">
        <f t="shared" si="132"/>
        <v/>
      </c>
      <c r="AB277" s="27" t="str">
        <f t="shared" si="133"/>
        <v/>
      </c>
      <c r="AC277" s="27" t="str">
        <f t="shared" si="134"/>
        <v/>
      </c>
      <c r="AD277" s="27" t="str">
        <f t="shared" si="135"/>
        <v/>
      </c>
      <c r="AE277" s="27" t="str">
        <f t="shared" si="136"/>
        <v/>
      </c>
      <c r="AF277" s="27" t="str">
        <f t="shared" si="137"/>
        <v/>
      </c>
      <c r="AG277" s="27" t="str">
        <f t="shared" si="138"/>
        <v/>
      </c>
    </row>
    <row r="278" spans="1:33" x14ac:dyDescent="0.2">
      <c r="A278" s="36" t="s">
        <v>64</v>
      </c>
      <c r="B278" s="36" t="s">
        <v>565</v>
      </c>
      <c r="C278" s="36" t="s">
        <v>566</v>
      </c>
      <c r="D278" s="22" t="str">
        <f t="shared" si="119"/>
        <v>A-CAM II &gt; HC Legacy</v>
      </c>
      <c r="E278" s="23">
        <v>902616</v>
      </c>
      <c r="F278" s="23">
        <v>1558089.58</v>
      </c>
      <c r="G278" s="24">
        <f t="shared" si="115"/>
        <v>655473.58000000007</v>
      </c>
      <c r="H278" s="25">
        <f t="shared" si="116"/>
        <v>0.7261931762787277</v>
      </c>
      <c r="J278" s="27">
        <f t="shared" si="117"/>
        <v>1558089.58</v>
      </c>
      <c r="L278" s="27" t="str">
        <f t="shared" si="118"/>
        <v/>
      </c>
      <c r="M278" s="30"/>
      <c r="N278" s="30" t="str">
        <f t="shared" si="120"/>
        <v/>
      </c>
      <c r="O278" s="30" t="str">
        <f t="shared" si="121"/>
        <v/>
      </c>
      <c r="P278" s="30" t="str">
        <f t="shared" si="122"/>
        <v/>
      </c>
      <c r="Q278" s="30" t="str">
        <f t="shared" si="123"/>
        <v/>
      </c>
      <c r="R278" s="30" t="str">
        <f t="shared" si="124"/>
        <v/>
      </c>
      <c r="S278" s="30" t="str">
        <f t="shared" si="125"/>
        <v/>
      </c>
      <c r="T278" s="30" t="str">
        <f t="shared" si="126"/>
        <v/>
      </c>
      <c r="U278" s="30"/>
      <c r="V278" s="27" t="str">
        <f t="shared" si="127"/>
        <v/>
      </c>
      <c r="W278" s="27" t="str">
        <f t="shared" si="128"/>
        <v/>
      </c>
      <c r="X278" s="29" t="str">
        <f t="shared" si="129"/>
        <v/>
      </c>
      <c r="Y278" s="27" t="str">
        <f t="shared" si="130"/>
        <v/>
      </c>
      <c r="Z278" s="27" t="str">
        <f t="shared" si="131"/>
        <v/>
      </c>
      <c r="AA278" s="27" t="str">
        <f t="shared" si="132"/>
        <v/>
      </c>
      <c r="AB278" s="27" t="str">
        <f t="shared" si="133"/>
        <v/>
      </c>
      <c r="AC278" s="27" t="str">
        <f t="shared" si="134"/>
        <v/>
      </c>
      <c r="AD278" s="27" t="str">
        <f t="shared" si="135"/>
        <v/>
      </c>
      <c r="AE278" s="27" t="str">
        <f t="shared" si="136"/>
        <v/>
      </c>
      <c r="AF278" s="27" t="str">
        <f t="shared" si="137"/>
        <v/>
      </c>
      <c r="AG278" s="27" t="str">
        <f t="shared" si="138"/>
        <v/>
      </c>
    </row>
    <row r="279" spans="1:33" x14ac:dyDescent="0.2">
      <c r="A279" s="36" t="s">
        <v>64</v>
      </c>
      <c r="B279" s="36" t="s">
        <v>595</v>
      </c>
      <c r="C279" s="36" t="s">
        <v>596</v>
      </c>
      <c r="D279" s="22" t="str">
        <f t="shared" si="119"/>
        <v>Tier 3</v>
      </c>
      <c r="E279" s="23">
        <v>758970</v>
      </c>
      <c r="F279" s="23">
        <v>486807.63</v>
      </c>
      <c r="G279" s="24">
        <f t="shared" si="115"/>
        <v>-272162.37</v>
      </c>
      <c r="H279" s="25">
        <f t="shared" si="116"/>
        <v>0.35859437131902444</v>
      </c>
      <c r="J279" s="27" t="str">
        <f t="shared" si="117"/>
        <v/>
      </c>
      <c r="L279" s="27" t="str">
        <f t="shared" si="118"/>
        <v/>
      </c>
      <c r="M279" s="30"/>
      <c r="N279" s="30" t="str">
        <f t="shared" si="120"/>
        <v/>
      </c>
      <c r="O279" s="30" t="str">
        <f t="shared" si="121"/>
        <v/>
      </c>
      <c r="P279" s="30" t="str">
        <f t="shared" si="122"/>
        <v/>
      </c>
      <c r="Q279" s="30" t="str">
        <f t="shared" si="123"/>
        <v/>
      </c>
      <c r="R279" s="30" t="str">
        <f t="shared" si="124"/>
        <v/>
      </c>
      <c r="S279" s="30" t="str">
        <f t="shared" si="125"/>
        <v/>
      </c>
      <c r="T279" s="30" t="str">
        <f t="shared" si="126"/>
        <v/>
      </c>
      <c r="U279" s="30"/>
      <c r="V279" s="27">
        <f t="shared" si="127"/>
        <v>27216.237000000001</v>
      </c>
      <c r="W279" s="27">
        <f t="shared" si="128"/>
        <v>37948.5</v>
      </c>
      <c r="X279" s="29" t="str">
        <f t="shared" si="129"/>
        <v>No</v>
      </c>
      <c r="Y279" s="27">
        <f t="shared" si="130"/>
        <v>721021.5</v>
      </c>
      <c r="Z279" s="27">
        <f t="shared" si="131"/>
        <v>683073</v>
      </c>
      <c r="AA279" s="27">
        <f t="shared" si="132"/>
        <v>645124.5</v>
      </c>
      <c r="AB279" s="27">
        <f t="shared" si="133"/>
        <v>607176</v>
      </c>
      <c r="AC279" s="27">
        <f t="shared" si="134"/>
        <v>569227.5</v>
      </c>
      <c r="AD279" s="27">
        <f t="shared" si="135"/>
        <v>531279</v>
      </c>
      <c r="AE279" s="27">
        <f t="shared" si="136"/>
        <v>493330.5</v>
      </c>
      <c r="AF279" s="27">
        <f t="shared" si="137"/>
        <v>486807.63</v>
      </c>
      <c r="AG279" s="27">
        <f t="shared" si="138"/>
        <v>486807.63</v>
      </c>
    </row>
    <row r="280" spans="1:33" x14ac:dyDescent="0.2">
      <c r="A280" s="36" t="s">
        <v>64</v>
      </c>
      <c r="B280" s="36" t="s">
        <v>605</v>
      </c>
      <c r="C280" s="36" t="s">
        <v>606</v>
      </c>
      <c r="D280" s="22" t="str">
        <f t="shared" si="119"/>
        <v>A-CAM II &gt; HC Legacy</v>
      </c>
      <c r="E280" s="23">
        <v>362970</v>
      </c>
      <c r="F280" s="23">
        <v>576970.46</v>
      </c>
      <c r="G280" s="24">
        <f t="shared" si="115"/>
        <v>214000.45999999996</v>
      </c>
      <c r="H280" s="25">
        <f t="shared" si="116"/>
        <v>0.58958167341653567</v>
      </c>
      <c r="J280" s="27">
        <f t="shared" si="117"/>
        <v>576970.46</v>
      </c>
      <c r="L280" s="27" t="str">
        <f t="shared" si="118"/>
        <v/>
      </c>
      <c r="M280" s="30"/>
      <c r="N280" s="30" t="str">
        <f t="shared" si="120"/>
        <v/>
      </c>
      <c r="O280" s="30" t="str">
        <f t="shared" si="121"/>
        <v/>
      </c>
      <c r="P280" s="30" t="str">
        <f t="shared" si="122"/>
        <v/>
      </c>
      <c r="Q280" s="30" t="str">
        <f t="shared" si="123"/>
        <v/>
      </c>
      <c r="R280" s="30" t="str">
        <f t="shared" si="124"/>
        <v/>
      </c>
      <c r="S280" s="30" t="str">
        <f t="shared" si="125"/>
        <v/>
      </c>
      <c r="T280" s="30" t="str">
        <f t="shared" si="126"/>
        <v/>
      </c>
      <c r="U280" s="30"/>
      <c r="V280" s="27" t="str">
        <f t="shared" si="127"/>
        <v/>
      </c>
      <c r="W280" s="27" t="str">
        <f t="shared" si="128"/>
        <v/>
      </c>
      <c r="X280" s="29" t="str">
        <f t="shared" si="129"/>
        <v/>
      </c>
      <c r="Y280" s="27" t="str">
        <f t="shared" si="130"/>
        <v/>
      </c>
      <c r="Z280" s="27" t="str">
        <f t="shared" si="131"/>
        <v/>
      </c>
      <c r="AA280" s="27" t="str">
        <f t="shared" si="132"/>
        <v/>
      </c>
      <c r="AB280" s="27" t="str">
        <f t="shared" si="133"/>
        <v/>
      </c>
      <c r="AC280" s="27" t="str">
        <f t="shared" si="134"/>
        <v/>
      </c>
      <c r="AD280" s="27" t="str">
        <f t="shared" si="135"/>
        <v/>
      </c>
      <c r="AE280" s="27" t="str">
        <f t="shared" si="136"/>
        <v/>
      </c>
      <c r="AF280" s="27" t="str">
        <f t="shared" si="137"/>
        <v/>
      </c>
      <c r="AG280" s="27" t="str">
        <f t="shared" si="138"/>
        <v/>
      </c>
    </row>
    <row r="281" spans="1:33" x14ac:dyDescent="0.2">
      <c r="A281" s="36" t="s">
        <v>64</v>
      </c>
      <c r="B281" s="36" t="s">
        <v>649</v>
      </c>
      <c r="C281" s="36" t="s">
        <v>650</v>
      </c>
      <c r="D281" s="22" t="str">
        <f t="shared" si="119"/>
        <v>Tier 3</v>
      </c>
      <c r="E281" s="23">
        <v>389346</v>
      </c>
      <c r="F281" s="23">
        <v>120737.31</v>
      </c>
      <c r="G281" s="24">
        <f t="shared" si="115"/>
        <v>-268608.69</v>
      </c>
      <c r="H281" s="25">
        <f t="shared" si="116"/>
        <v>0.68989713519594398</v>
      </c>
      <c r="J281" s="27" t="str">
        <f t="shared" si="117"/>
        <v/>
      </c>
      <c r="L281" s="27" t="str">
        <f t="shared" si="118"/>
        <v/>
      </c>
      <c r="M281" s="30"/>
      <c r="N281" s="30" t="str">
        <f t="shared" si="120"/>
        <v/>
      </c>
      <c r="O281" s="30" t="str">
        <f t="shared" si="121"/>
        <v/>
      </c>
      <c r="P281" s="30" t="str">
        <f t="shared" si="122"/>
        <v/>
      </c>
      <c r="Q281" s="30" t="str">
        <f t="shared" si="123"/>
        <v/>
      </c>
      <c r="R281" s="30" t="str">
        <f t="shared" si="124"/>
        <v/>
      </c>
      <c r="S281" s="30" t="str">
        <f t="shared" si="125"/>
        <v/>
      </c>
      <c r="T281" s="30" t="str">
        <f t="shared" si="126"/>
        <v/>
      </c>
      <c r="U281" s="30"/>
      <c r="V281" s="27">
        <f t="shared" si="127"/>
        <v>26860.869000000002</v>
      </c>
      <c r="W281" s="27">
        <f t="shared" si="128"/>
        <v>19467.3</v>
      </c>
      <c r="X281" s="29" t="str">
        <f t="shared" si="129"/>
        <v>Yes</v>
      </c>
      <c r="Y281" s="27">
        <f t="shared" si="130"/>
        <v>362485.13099999999</v>
      </c>
      <c r="Z281" s="27">
        <f t="shared" si="131"/>
        <v>335624.26199999999</v>
      </c>
      <c r="AA281" s="27">
        <f t="shared" si="132"/>
        <v>308763.39299999998</v>
      </c>
      <c r="AB281" s="27">
        <f t="shared" si="133"/>
        <v>281902.52399999998</v>
      </c>
      <c r="AC281" s="27">
        <f t="shared" si="134"/>
        <v>255041.655</v>
      </c>
      <c r="AD281" s="27">
        <f t="shared" si="135"/>
        <v>228180.78600000002</v>
      </c>
      <c r="AE281" s="27">
        <f t="shared" si="136"/>
        <v>201319.91700000002</v>
      </c>
      <c r="AF281" s="27">
        <f t="shared" si="137"/>
        <v>174459.04800000001</v>
      </c>
      <c r="AG281" s="27">
        <f t="shared" si="138"/>
        <v>147598.179</v>
      </c>
    </row>
    <row r="282" spans="1:33" x14ac:dyDescent="0.2">
      <c r="A282" s="36" t="s">
        <v>64</v>
      </c>
      <c r="B282" s="36" t="s">
        <v>46</v>
      </c>
      <c r="C282" s="36" t="s">
        <v>47</v>
      </c>
      <c r="D282" s="22" t="str">
        <f t="shared" si="119"/>
        <v>Tier 3</v>
      </c>
      <c r="E282" s="23">
        <v>1202154</v>
      </c>
      <c r="F282" s="23">
        <v>181521.84</v>
      </c>
      <c r="G282" s="24">
        <f t="shared" si="115"/>
        <v>-1020632.16</v>
      </c>
      <c r="H282" s="25">
        <f t="shared" si="116"/>
        <v>0.84900283990237524</v>
      </c>
      <c r="J282" s="27" t="str">
        <f t="shared" si="117"/>
        <v/>
      </c>
      <c r="L282" s="27" t="str">
        <f t="shared" si="118"/>
        <v/>
      </c>
      <c r="M282" s="30"/>
      <c r="N282" s="30" t="str">
        <f t="shared" si="120"/>
        <v/>
      </c>
      <c r="O282" s="30" t="str">
        <f t="shared" si="121"/>
        <v/>
      </c>
      <c r="P282" s="30" t="str">
        <f t="shared" si="122"/>
        <v/>
      </c>
      <c r="Q282" s="30" t="str">
        <f t="shared" si="123"/>
        <v/>
      </c>
      <c r="R282" s="30" t="str">
        <f t="shared" si="124"/>
        <v/>
      </c>
      <c r="S282" s="30" t="str">
        <f t="shared" si="125"/>
        <v/>
      </c>
      <c r="T282" s="30" t="str">
        <f t="shared" si="126"/>
        <v/>
      </c>
      <c r="U282" s="30"/>
      <c r="V282" s="27">
        <f t="shared" si="127"/>
        <v>102063.21600000001</v>
      </c>
      <c r="W282" s="27">
        <f t="shared" si="128"/>
        <v>60107.700000000004</v>
      </c>
      <c r="X282" s="29" t="str">
        <f t="shared" si="129"/>
        <v>Yes</v>
      </c>
      <c r="Y282" s="27">
        <f t="shared" si="130"/>
        <v>1100090.784</v>
      </c>
      <c r="Z282" s="27">
        <f t="shared" si="131"/>
        <v>998027.56800000009</v>
      </c>
      <c r="AA282" s="27">
        <f t="shared" si="132"/>
        <v>895964.35199999996</v>
      </c>
      <c r="AB282" s="27">
        <f t="shared" si="133"/>
        <v>793901.13599999994</v>
      </c>
      <c r="AC282" s="27">
        <f t="shared" si="134"/>
        <v>691837.92</v>
      </c>
      <c r="AD282" s="27">
        <f t="shared" si="135"/>
        <v>589774.70400000003</v>
      </c>
      <c r="AE282" s="27">
        <f t="shared" si="136"/>
        <v>487711.48800000001</v>
      </c>
      <c r="AF282" s="27">
        <f t="shared" si="137"/>
        <v>385648.272</v>
      </c>
      <c r="AG282" s="27">
        <f t="shared" si="138"/>
        <v>283585.05599999998</v>
      </c>
    </row>
    <row r="283" spans="1:33" x14ac:dyDescent="0.2">
      <c r="A283" s="36" t="s">
        <v>64</v>
      </c>
      <c r="B283" s="36" t="s">
        <v>745</v>
      </c>
      <c r="C283" s="36" t="s">
        <v>746</v>
      </c>
      <c r="D283" s="22" t="str">
        <f t="shared" si="119"/>
        <v>A-CAM II &gt; HC Legacy</v>
      </c>
      <c r="E283" s="23">
        <v>4546830</v>
      </c>
      <c r="F283" s="23">
        <v>11501395.08</v>
      </c>
      <c r="G283" s="24">
        <f t="shared" si="115"/>
        <v>6954565.0800000001</v>
      </c>
      <c r="H283" s="25">
        <f t="shared" si="116"/>
        <v>1.5295414783486516</v>
      </c>
      <c r="J283" s="27">
        <f t="shared" si="117"/>
        <v>11501395.08</v>
      </c>
      <c r="L283" s="27" t="str">
        <f t="shared" si="118"/>
        <v/>
      </c>
      <c r="M283" s="30"/>
      <c r="N283" s="30" t="str">
        <f t="shared" si="120"/>
        <v/>
      </c>
      <c r="O283" s="30" t="str">
        <f t="shared" si="121"/>
        <v/>
      </c>
      <c r="P283" s="30" t="str">
        <f t="shared" si="122"/>
        <v/>
      </c>
      <c r="Q283" s="30" t="str">
        <f t="shared" si="123"/>
        <v/>
      </c>
      <c r="R283" s="30" t="str">
        <f t="shared" si="124"/>
        <v/>
      </c>
      <c r="S283" s="30" t="str">
        <f t="shared" si="125"/>
        <v/>
      </c>
      <c r="T283" s="30" t="str">
        <f t="shared" si="126"/>
        <v/>
      </c>
      <c r="U283" s="30"/>
      <c r="V283" s="27" t="str">
        <f t="shared" si="127"/>
        <v/>
      </c>
      <c r="W283" s="27" t="str">
        <f t="shared" si="128"/>
        <v/>
      </c>
      <c r="X283" s="29" t="str">
        <f t="shared" si="129"/>
        <v/>
      </c>
      <c r="Y283" s="27" t="str">
        <f t="shared" si="130"/>
        <v/>
      </c>
      <c r="Z283" s="27" t="str">
        <f t="shared" si="131"/>
        <v/>
      </c>
      <c r="AA283" s="27" t="str">
        <f t="shared" si="132"/>
        <v/>
      </c>
      <c r="AB283" s="27" t="str">
        <f t="shared" si="133"/>
        <v/>
      </c>
      <c r="AC283" s="27" t="str">
        <f t="shared" si="134"/>
        <v/>
      </c>
      <c r="AD283" s="27" t="str">
        <f t="shared" si="135"/>
        <v/>
      </c>
      <c r="AE283" s="27" t="str">
        <f t="shared" si="136"/>
        <v/>
      </c>
      <c r="AF283" s="27" t="str">
        <f t="shared" si="137"/>
        <v/>
      </c>
      <c r="AG283" s="27" t="str">
        <f t="shared" si="138"/>
        <v/>
      </c>
    </row>
    <row r="284" spans="1:33" x14ac:dyDescent="0.2">
      <c r="A284" s="36" t="s">
        <v>64</v>
      </c>
      <c r="B284" s="36" t="s">
        <v>759</v>
      </c>
      <c r="C284" s="36" t="s">
        <v>760</v>
      </c>
      <c r="D284" s="22" t="str">
        <f t="shared" si="119"/>
        <v>A-CAM II &gt; HC Legacy</v>
      </c>
      <c r="E284" s="23">
        <v>78666</v>
      </c>
      <c r="F284" s="23">
        <v>261923.33</v>
      </c>
      <c r="G284" s="24">
        <f t="shared" si="115"/>
        <v>183257.33</v>
      </c>
      <c r="H284" s="25">
        <f t="shared" si="116"/>
        <v>2.3295620725599369</v>
      </c>
      <c r="J284" s="27">
        <f t="shared" si="117"/>
        <v>261923.33</v>
      </c>
      <c r="L284" s="27" t="str">
        <f t="shared" si="118"/>
        <v/>
      </c>
      <c r="M284" s="30"/>
      <c r="N284" s="30" t="str">
        <f t="shared" si="120"/>
        <v/>
      </c>
      <c r="O284" s="30" t="str">
        <f t="shared" si="121"/>
        <v/>
      </c>
      <c r="P284" s="30" t="str">
        <f t="shared" si="122"/>
        <v/>
      </c>
      <c r="Q284" s="30" t="str">
        <f t="shared" si="123"/>
        <v/>
      </c>
      <c r="R284" s="30" t="str">
        <f t="shared" si="124"/>
        <v/>
      </c>
      <c r="S284" s="30" t="str">
        <f t="shared" si="125"/>
        <v/>
      </c>
      <c r="T284" s="30" t="str">
        <f t="shared" si="126"/>
        <v/>
      </c>
      <c r="U284" s="30"/>
      <c r="V284" s="27" t="str">
        <f t="shared" si="127"/>
        <v/>
      </c>
      <c r="W284" s="27" t="str">
        <f t="shared" si="128"/>
        <v/>
      </c>
      <c r="X284" s="29" t="str">
        <f t="shared" si="129"/>
        <v/>
      </c>
      <c r="Y284" s="27" t="str">
        <f t="shared" si="130"/>
        <v/>
      </c>
      <c r="Z284" s="27" t="str">
        <f t="shared" si="131"/>
        <v/>
      </c>
      <c r="AA284" s="27" t="str">
        <f t="shared" si="132"/>
        <v/>
      </c>
      <c r="AB284" s="27" t="str">
        <f t="shared" si="133"/>
        <v/>
      </c>
      <c r="AC284" s="27" t="str">
        <f t="shared" si="134"/>
        <v/>
      </c>
      <c r="AD284" s="27" t="str">
        <f t="shared" si="135"/>
        <v/>
      </c>
      <c r="AE284" s="27" t="str">
        <f t="shared" si="136"/>
        <v/>
      </c>
      <c r="AF284" s="27" t="str">
        <f t="shared" si="137"/>
        <v/>
      </c>
      <c r="AG284" s="27" t="str">
        <f t="shared" si="138"/>
        <v/>
      </c>
    </row>
    <row r="285" spans="1:33" x14ac:dyDescent="0.2">
      <c r="A285" s="36" t="s">
        <v>64</v>
      </c>
      <c r="B285" s="36" t="s">
        <v>831</v>
      </c>
      <c r="C285" s="36" t="s">
        <v>832</v>
      </c>
      <c r="D285" s="22" t="str">
        <f t="shared" si="119"/>
        <v>A-CAM II &gt; HC Legacy</v>
      </c>
      <c r="E285" s="23">
        <v>1464036</v>
      </c>
      <c r="F285" s="23">
        <v>4429213.58</v>
      </c>
      <c r="G285" s="24">
        <f t="shared" si="115"/>
        <v>2965177.58</v>
      </c>
      <c r="H285" s="25">
        <f t="shared" si="116"/>
        <v>2.025344718299277</v>
      </c>
      <c r="J285" s="27">
        <f t="shared" si="117"/>
        <v>4429213.58</v>
      </c>
      <c r="L285" s="27" t="str">
        <f t="shared" si="118"/>
        <v/>
      </c>
      <c r="M285" s="30"/>
      <c r="N285" s="30" t="str">
        <f t="shared" si="120"/>
        <v/>
      </c>
      <c r="O285" s="30" t="str">
        <f t="shared" si="121"/>
        <v/>
      </c>
      <c r="P285" s="30" t="str">
        <f t="shared" si="122"/>
        <v/>
      </c>
      <c r="Q285" s="30" t="str">
        <f t="shared" si="123"/>
        <v/>
      </c>
      <c r="R285" s="30" t="str">
        <f t="shared" si="124"/>
        <v/>
      </c>
      <c r="S285" s="30" t="str">
        <f t="shared" si="125"/>
        <v/>
      </c>
      <c r="T285" s="30" t="str">
        <f t="shared" si="126"/>
        <v/>
      </c>
      <c r="U285" s="30"/>
      <c r="V285" s="27" t="str">
        <f t="shared" si="127"/>
        <v/>
      </c>
      <c r="W285" s="27" t="str">
        <f t="shared" si="128"/>
        <v/>
      </c>
      <c r="X285" s="29" t="str">
        <f t="shared" si="129"/>
        <v/>
      </c>
      <c r="Y285" s="27" t="str">
        <f t="shared" si="130"/>
        <v/>
      </c>
      <c r="Z285" s="27" t="str">
        <f t="shared" si="131"/>
        <v/>
      </c>
      <c r="AA285" s="27" t="str">
        <f t="shared" si="132"/>
        <v/>
      </c>
      <c r="AB285" s="27" t="str">
        <f t="shared" si="133"/>
        <v/>
      </c>
      <c r="AC285" s="27" t="str">
        <f t="shared" si="134"/>
        <v/>
      </c>
      <c r="AD285" s="27" t="str">
        <f t="shared" si="135"/>
        <v/>
      </c>
      <c r="AE285" s="27" t="str">
        <f t="shared" si="136"/>
        <v/>
      </c>
      <c r="AF285" s="27" t="str">
        <f t="shared" si="137"/>
        <v/>
      </c>
      <c r="AG285" s="27" t="str">
        <f t="shared" si="138"/>
        <v/>
      </c>
    </row>
    <row r="286" spans="1:33" x14ac:dyDescent="0.2">
      <c r="A286" s="36" t="s">
        <v>64</v>
      </c>
      <c r="B286" s="36" t="s">
        <v>903</v>
      </c>
      <c r="C286" s="36" t="s">
        <v>904</v>
      </c>
      <c r="D286" s="22" t="str">
        <f t="shared" si="119"/>
        <v>Tier 1</v>
      </c>
      <c r="E286" s="23">
        <v>821712</v>
      </c>
      <c r="F286" s="23">
        <v>777675.2</v>
      </c>
      <c r="G286" s="24">
        <f t="shared" si="115"/>
        <v>-44036.800000000047</v>
      </c>
      <c r="H286" s="25">
        <f t="shared" si="116"/>
        <v>5.3591525984773312E-2</v>
      </c>
      <c r="J286" s="27" t="str">
        <f t="shared" si="117"/>
        <v/>
      </c>
      <c r="L286" s="27">
        <f t="shared" si="118"/>
        <v>799693.6</v>
      </c>
      <c r="M286" s="30"/>
      <c r="N286" s="30" t="str">
        <f t="shared" si="120"/>
        <v/>
      </c>
      <c r="O286" s="30" t="str">
        <f t="shared" si="121"/>
        <v/>
      </c>
      <c r="P286" s="30" t="str">
        <f t="shared" si="122"/>
        <v/>
      </c>
      <c r="Q286" s="30" t="str">
        <f t="shared" si="123"/>
        <v/>
      </c>
      <c r="R286" s="30" t="str">
        <f t="shared" si="124"/>
        <v/>
      </c>
      <c r="S286" s="30" t="str">
        <f t="shared" si="125"/>
        <v/>
      </c>
      <c r="T286" s="30" t="str">
        <f t="shared" si="126"/>
        <v/>
      </c>
      <c r="U286" s="30"/>
      <c r="V286" s="27" t="str">
        <f t="shared" si="127"/>
        <v/>
      </c>
      <c r="W286" s="27" t="str">
        <f t="shared" si="128"/>
        <v/>
      </c>
      <c r="X286" s="29" t="str">
        <f t="shared" si="129"/>
        <v/>
      </c>
      <c r="Y286" s="27" t="str">
        <f t="shared" si="130"/>
        <v/>
      </c>
      <c r="Z286" s="27" t="str">
        <f t="shared" si="131"/>
        <v/>
      </c>
      <c r="AA286" s="27" t="str">
        <f t="shared" si="132"/>
        <v/>
      </c>
      <c r="AB286" s="27" t="str">
        <f t="shared" si="133"/>
        <v/>
      </c>
      <c r="AC286" s="27" t="str">
        <f t="shared" si="134"/>
        <v/>
      </c>
      <c r="AD286" s="27" t="str">
        <f t="shared" si="135"/>
        <v/>
      </c>
      <c r="AE286" s="27" t="str">
        <f t="shared" si="136"/>
        <v/>
      </c>
      <c r="AF286" s="27" t="str">
        <f t="shared" si="137"/>
        <v/>
      </c>
      <c r="AG286" s="27" t="str">
        <f t="shared" si="138"/>
        <v/>
      </c>
    </row>
    <row r="287" spans="1:33" x14ac:dyDescent="0.2">
      <c r="A287" s="36" t="s">
        <v>64</v>
      </c>
      <c r="B287" s="36" t="s">
        <v>993</v>
      </c>
      <c r="C287" s="36" t="s">
        <v>994</v>
      </c>
      <c r="D287" s="22" t="str">
        <f t="shared" si="119"/>
        <v>Tier 3</v>
      </c>
      <c r="E287" s="23">
        <v>555996</v>
      </c>
      <c r="F287" s="23">
        <v>99828.5</v>
      </c>
      <c r="G287" s="24">
        <f t="shared" si="115"/>
        <v>-456167.5</v>
      </c>
      <c r="H287" s="25">
        <f t="shared" si="116"/>
        <v>0.82045104641040578</v>
      </c>
      <c r="J287" s="27" t="str">
        <f t="shared" si="117"/>
        <v/>
      </c>
      <c r="L287" s="27" t="str">
        <f t="shared" si="118"/>
        <v/>
      </c>
      <c r="M287" s="30"/>
      <c r="N287" s="30" t="str">
        <f t="shared" si="120"/>
        <v/>
      </c>
      <c r="O287" s="30" t="str">
        <f t="shared" si="121"/>
        <v/>
      </c>
      <c r="P287" s="30" t="str">
        <f t="shared" si="122"/>
        <v/>
      </c>
      <c r="Q287" s="30" t="str">
        <f t="shared" si="123"/>
        <v/>
      </c>
      <c r="R287" s="30" t="str">
        <f t="shared" si="124"/>
        <v/>
      </c>
      <c r="S287" s="30" t="str">
        <f t="shared" si="125"/>
        <v/>
      </c>
      <c r="T287" s="30" t="str">
        <f t="shared" si="126"/>
        <v/>
      </c>
      <c r="U287" s="30"/>
      <c r="V287" s="27">
        <f t="shared" si="127"/>
        <v>45616.75</v>
      </c>
      <c r="W287" s="27">
        <f t="shared" si="128"/>
        <v>27799.800000000003</v>
      </c>
      <c r="X287" s="29" t="str">
        <f t="shared" si="129"/>
        <v>Yes</v>
      </c>
      <c r="Y287" s="27">
        <f t="shared" si="130"/>
        <v>510379.25</v>
      </c>
      <c r="Z287" s="27">
        <f t="shared" si="131"/>
        <v>464762.5</v>
      </c>
      <c r="AA287" s="27">
        <f t="shared" si="132"/>
        <v>419145.75</v>
      </c>
      <c r="AB287" s="27">
        <f t="shared" si="133"/>
        <v>373529</v>
      </c>
      <c r="AC287" s="27">
        <f t="shared" si="134"/>
        <v>327912.25</v>
      </c>
      <c r="AD287" s="27">
        <f t="shared" si="135"/>
        <v>282295.5</v>
      </c>
      <c r="AE287" s="27">
        <f t="shared" si="136"/>
        <v>236678.75</v>
      </c>
      <c r="AF287" s="27">
        <f t="shared" si="137"/>
        <v>191062</v>
      </c>
      <c r="AG287" s="27">
        <f t="shared" si="138"/>
        <v>145445.25</v>
      </c>
    </row>
    <row r="288" spans="1:33" x14ac:dyDescent="0.2">
      <c r="A288" s="36" t="s">
        <v>64</v>
      </c>
      <c r="B288" s="36" t="s">
        <v>1019</v>
      </c>
      <c r="C288" s="36" t="s">
        <v>1020</v>
      </c>
      <c r="D288" s="22" t="str">
        <f t="shared" si="119"/>
        <v>A-CAM II &gt; HC Legacy</v>
      </c>
      <c r="E288" s="23">
        <v>989538</v>
      </c>
      <c r="F288" s="23">
        <v>1207710.2</v>
      </c>
      <c r="G288" s="24">
        <f t="shared" si="115"/>
        <v>218172.19999999995</v>
      </c>
      <c r="H288" s="25">
        <f t="shared" si="116"/>
        <v>0.22047884972583159</v>
      </c>
      <c r="J288" s="27">
        <f t="shared" si="117"/>
        <v>1207710.2</v>
      </c>
      <c r="L288" s="27" t="str">
        <f t="shared" si="118"/>
        <v/>
      </c>
      <c r="M288" s="30"/>
      <c r="N288" s="30" t="str">
        <f t="shared" si="120"/>
        <v/>
      </c>
      <c r="O288" s="30" t="str">
        <f t="shared" si="121"/>
        <v/>
      </c>
      <c r="P288" s="30" t="str">
        <f t="shared" si="122"/>
        <v/>
      </c>
      <c r="Q288" s="30" t="str">
        <f t="shared" si="123"/>
        <v/>
      </c>
      <c r="R288" s="30" t="str">
        <f t="shared" si="124"/>
        <v/>
      </c>
      <c r="S288" s="30" t="str">
        <f t="shared" si="125"/>
        <v/>
      </c>
      <c r="T288" s="30" t="str">
        <f t="shared" si="126"/>
        <v/>
      </c>
      <c r="U288" s="30"/>
      <c r="V288" s="27" t="str">
        <f t="shared" si="127"/>
        <v/>
      </c>
      <c r="W288" s="27" t="str">
        <f t="shared" si="128"/>
        <v/>
      </c>
      <c r="X288" s="29" t="str">
        <f t="shared" si="129"/>
        <v/>
      </c>
      <c r="Y288" s="27" t="str">
        <f t="shared" si="130"/>
        <v/>
      </c>
      <c r="Z288" s="27" t="str">
        <f t="shared" si="131"/>
        <v/>
      </c>
      <c r="AA288" s="27" t="str">
        <f t="shared" si="132"/>
        <v/>
      </c>
      <c r="AB288" s="27" t="str">
        <f t="shared" si="133"/>
        <v/>
      </c>
      <c r="AC288" s="27" t="str">
        <f t="shared" si="134"/>
        <v/>
      </c>
      <c r="AD288" s="27" t="str">
        <f t="shared" si="135"/>
        <v/>
      </c>
      <c r="AE288" s="27" t="str">
        <f t="shared" si="136"/>
        <v/>
      </c>
      <c r="AF288" s="27" t="str">
        <f t="shared" si="137"/>
        <v/>
      </c>
      <c r="AG288" s="27" t="str">
        <f t="shared" si="138"/>
        <v/>
      </c>
    </row>
    <row r="289" spans="1:33" x14ac:dyDescent="0.2">
      <c r="A289" s="36" t="s">
        <v>64</v>
      </c>
      <c r="B289" s="36" t="s">
        <v>1056</v>
      </c>
      <c r="C289" s="36" t="s">
        <v>1057</v>
      </c>
      <c r="D289" s="22" t="str">
        <f t="shared" si="119"/>
        <v>Tier 2</v>
      </c>
      <c r="E289" s="23">
        <v>1612860</v>
      </c>
      <c r="F289" s="23">
        <v>1416709.95</v>
      </c>
      <c r="G289" s="24">
        <f t="shared" si="115"/>
        <v>-196150.05000000005</v>
      </c>
      <c r="H289" s="25">
        <f t="shared" si="116"/>
        <v>0.12161629031658051</v>
      </c>
      <c r="J289" s="27" t="str">
        <f t="shared" si="117"/>
        <v/>
      </c>
      <c r="L289" s="27" t="str">
        <f t="shared" si="118"/>
        <v/>
      </c>
      <c r="M289" s="30"/>
      <c r="N289" s="30">
        <f t="shared" si="120"/>
        <v>39230.010000000009</v>
      </c>
      <c r="O289" s="30">
        <f t="shared" si="121"/>
        <v>80643</v>
      </c>
      <c r="P289" s="30" t="str">
        <f t="shared" si="122"/>
        <v>No</v>
      </c>
      <c r="Q289" s="30">
        <f t="shared" si="123"/>
        <v>1532217</v>
      </c>
      <c r="R289" s="30">
        <f t="shared" si="124"/>
        <v>1451574</v>
      </c>
      <c r="S289" s="30">
        <f t="shared" si="125"/>
        <v>1416709.95</v>
      </c>
      <c r="T289" s="30">
        <f t="shared" si="126"/>
        <v>1416709.95</v>
      </c>
      <c r="U289" s="30"/>
      <c r="V289" s="27" t="str">
        <f t="shared" si="127"/>
        <v/>
      </c>
      <c r="W289" s="27" t="str">
        <f t="shared" si="128"/>
        <v/>
      </c>
      <c r="X289" s="29" t="str">
        <f t="shared" si="129"/>
        <v/>
      </c>
      <c r="Y289" s="27" t="str">
        <f t="shared" si="130"/>
        <v/>
      </c>
      <c r="Z289" s="27" t="str">
        <f t="shared" si="131"/>
        <v/>
      </c>
      <c r="AA289" s="27" t="str">
        <f t="shared" si="132"/>
        <v/>
      </c>
      <c r="AB289" s="27" t="str">
        <f t="shared" si="133"/>
        <v/>
      </c>
      <c r="AC289" s="27" t="str">
        <f t="shared" si="134"/>
        <v/>
      </c>
      <c r="AD289" s="27" t="str">
        <f t="shared" si="135"/>
        <v/>
      </c>
      <c r="AE289" s="27" t="str">
        <f t="shared" si="136"/>
        <v/>
      </c>
      <c r="AF289" s="27" t="str">
        <f t="shared" si="137"/>
        <v/>
      </c>
      <c r="AG289" s="27" t="str">
        <f t="shared" si="138"/>
        <v/>
      </c>
    </row>
    <row r="290" spans="1:33" x14ac:dyDescent="0.2">
      <c r="A290" s="36" t="s">
        <v>64</v>
      </c>
      <c r="B290" s="36" t="s">
        <v>1074</v>
      </c>
      <c r="C290" s="36" t="s">
        <v>1075</v>
      </c>
      <c r="D290" s="22" t="str">
        <f t="shared" si="119"/>
        <v>A-CAM II &gt; HC Legacy</v>
      </c>
      <c r="E290" s="23">
        <v>122430</v>
      </c>
      <c r="F290" s="23">
        <v>782481.15</v>
      </c>
      <c r="G290" s="24">
        <f t="shared" si="115"/>
        <v>660051.15</v>
      </c>
      <c r="H290" s="25">
        <f t="shared" si="116"/>
        <v>5.3912533692722375</v>
      </c>
      <c r="J290" s="27">
        <f t="shared" si="117"/>
        <v>782481.15</v>
      </c>
      <c r="L290" s="27" t="str">
        <f t="shared" si="118"/>
        <v/>
      </c>
      <c r="M290" s="30"/>
      <c r="N290" s="30" t="str">
        <f t="shared" si="120"/>
        <v/>
      </c>
      <c r="O290" s="30" t="str">
        <f t="shared" si="121"/>
        <v/>
      </c>
      <c r="P290" s="30" t="str">
        <f t="shared" si="122"/>
        <v/>
      </c>
      <c r="Q290" s="30" t="str">
        <f t="shared" si="123"/>
        <v/>
      </c>
      <c r="R290" s="30" t="str">
        <f t="shared" si="124"/>
        <v/>
      </c>
      <c r="S290" s="30" t="str">
        <f t="shared" si="125"/>
        <v/>
      </c>
      <c r="T290" s="30" t="str">
        <f t="shared" si="126"/>
        <v/>
      </c>
      <c r="U290" s="30"/>
      <c r="V290" s="27" t="str">
        <f t="shared" si="127"/>
        <v/>
      </c>
      <c r="W290" s="27" t="str">
        <f t="shared" si="128"/>
        <v/>
      </c>
      <c r="X290" s="29" t="str">
        <f t="shared" si="129"/>
        <v/>
      </c>
      <c r="Y290" s="27" t="str">
        <f t="shared" si="130"/>
        <v/>
      </c>
      <c r="Z290" s="27" t="str">
        <f t="shared" si="131"/>
        <v/>
      </c>
      <c r="AA290" s="27" t="str">
        <f t="shared" si="132"/>
        <v/>
      </c>
      <c r="AB290" s="27" t="str">
        <f t="shared" si="133"/>
        <v/>
      </c>
      <c r="AC290" s="27" t="str">
        <f t="shared" si="134"/>
        <v/>
      </c>
      <c r="AD290" s="27" t="str">
        <f t="shared" si="135"/>
        <v/>
      </c>
      <c r="AE290" s="27" t="str">
        <f t="shared" si="136"/>
        <v/>
      </c>
      <c r="AF290" s="27" t="str">
        <f t="shared" si="137"/>
        <v/>
      </c>
      <c r="AG290" s="27" t="str">
        <f t="shared" si="138"/>
        <v/>
      </c>
    </row>
    <row r="291" spans="1:33" x14ac:dyDescent="0.2">
      <c r="A291" s="36" t="s">
        <v>64</v>
      </c>
      <c r="B291" s="36" t="s">
        <v>1078</v>
      </c>
      <c r="C291" s="36" t="s">
        <v>1079</v>
      </c>
      <c r="D291" s="22" t="str">
        <f t="shared" si="119"/>
        <v>A-CAM II &gt; HC Legacy</v>
      </c>
      <c r="E291" s="23">
        <v>3654684</v>
      </c>
      <c r="F291" s="23">
        <v>4210155.92</v>
      </c>
      <c r="G291" s="24">
        <f t="shared" si="115"/>
        <v>555471.91999999993</v>
      </c>
      <c r="H291" s="25">
        <f t="shared" si="116"/>
        <v>0.15198904200746219</v>
      </c>
      <c r="J291" s="27">
        <f t="shared" si="117"/>
        <v>4210155.92</v>
      </c>
      <c r="L291" s="27" t="str">
        <f t="shared" si="118"/>
        <v/>
      </c>
      <c r="M291" s="30"/>
      <c r="N291" s="30" t="str">
        <f t="shared" si="120"/>
        <v/>
      </c>
      <c r="O291" s="30" t="str">
        <f t="shared" si="121"/>
        <v/>
      </c>
      <c r="P291" s="30" t="str">
        <f t="shared" si="122"/>
        <v/>
      </c>
      <c r="Q291" s="30" t="str">
        <f t="shared" si="123"/>
        <v/>
      </c>
      <c r="R291" s="30" t="str">
        <f t="shared" si="124"/>
        <v/>
      </c>
      <c r="S291" s="30" t="str">
        <f t="shared" si="125"/>
        <v/>
      </c>
      <c r="T291" s="30" t="str">
        <f t="shared" si="126"/>
        <v/>
      </c>
      <c r="U291" s="30"/>
      <c r="V291" s="27" t="str">
        <f t="shared" si="127"/>
        <v/>
      </c>
      <c r="W291" s="27" t="str">
        <f t="shared" si="128"/>
        <v/>
      </c>
      <c r="X291" s="29" t="str">
        <f t="shared" si="129"/>
        <v/>
      </c>
      <c r="Y291" s="27" t="str">
        <f t="shared" si="130"/>
        <v/>
      </c>
      <c r="Z291" s="27" t="str">
        <f t="shared" si="131"/>
        <v/>
      </c>
      <c r="AA291" s="27" t="str">
        <f t="shared" si="132"/>
        <v/>
      </c>
      <c r="AB291" s="27" t="str">
        <f t="shared" si="133"/>
        <v/>
      </c>
      <c r="AC291" s="27" t="str">
        <f t="shared" si="134"/>
        <v/>
      </c>
      <c r="AD291" s="27" t="str">
        <f t="shared" si="135"/>
        <v/>
      </c>
      <c r="AE291" s="27" t="str">
        <f t="shared" si="136"/>
        <v/>
      </c>
      <c r="AF291" s="27" t="str">
        <f t="shared" si="137"/>
        <v/>
      </c>
      <c r="AG291" s="27" t="str">
        <f t="shared" si="138"/>
        <v/>
      </c>
    </row>
    <row r="292" spans="1:33" x14ac:dyDescent="0.2">
      <c r="A292" s="36" t="s">
        <v>69</v>
      </c>
      <c r="B292" s="36" t="s">
        <v>147</v>
      </c>
      <c r="C292" s="36" t="s">
        <v>148</v>
      </c>
      <c r="D292" s="22" t="str">
        <f t="shared" si="119"/>
        <v>Tier 3</v>
      </c>
      <c r="E292" s="23">
        <v>451560</v>
      </c>
      <c r="F292" s="23">
        <v>279141.21999999997</v>
      </c>
      <c r="G292" s="24">
        <f t="shared" si="115"/>
        <v>-172418.78000000003</v>
      </c>
      <c r="H292" s="25">
        <f t="shared" si="116"/>
        <v>0.38182916998848443</v>
      </c>
      <c r="J292" s="27" t="str">
        <f t="shared" si="117"/>
        <v/>
      </c>
      <c r="L292" s="27" t="str">
        <f t="shared" si="118"/>
        <v/>
      </c>
      <c r="M292" s="30"/>
      <c r="N292" s="30" t="str">
        <f t="shared" si="120"/>
        <v/>
      </c>
      <c r="O292" s="30" t="str">
        <f t="shared" si="121"/>
        <v/>
      </c>
      <c r="P292" s="30" t="str">
        <f t="shared" si="122"/>
        <v/>
      </c>
      <c r="Q292" s="30" t="str">
        <f t="shared" si="123"/>
        <v/>
      </c>
      <c r="R292" s="30" t="str">
        <f t="shared" si="124"/>
        <v/>
      </c>
      <c r="S292" s="30" t="str">
        <f t="shared" si="125"/>
        <v/>
      </c>
      <c r="T292" s="30" t="str">
        <f t="shared" si="126"/>
        <v/>
      </c>
      <c r="U292" s="30"/>
      <c r="V292" s="27">
        <f t="shared" si="127"/>
        <v>17241.878000000004</v>
      </c>
      <c r="W292" s="27">
        <f t="shared" si="128"/>
        <v>22578</v>
      </c>
      <c r="X292" s="29" t="str">
        <f t="shared" si="129"/>
        <v>No</v>
      </c>
      <c r="Y292" s="27">
        <f t="shared" si="130"/>
        <v>428982</v>
      </c>
      <c r="Z292" s="27">
        <f t="shared" si="131"/>
        <v>406404</v>
      </c>
      <c r="AA292" s="27">
        <f t="shared" si="132"/>
        <v>383826</v>
      </c>
      <c r="AB292" s="27">
        <f t="shared" si="133"/>
        <v>361248</v>
      </c>
      <c r="AC292" s="27">
        <f t="shared" si="134"/>
        <v>338670</v>
      </c>
      <c r="AD292" s="27">
        <f t="shared" si="135"/>
        <v>316092</v>
      </c>
      <c r="AE292" s="27">
        <f t="shared" si="136"/>
        <v>293514</v>
      </c>
      <c r="AF292" s="27">
        <f t="shared" si="137"/>
        <v>279141.21999999997</v>
      </c>
      <c r="AG292" s="27">
        <f t="shared" si="138"/>
        <v>279141.21999999997</v>
      </c>
    </row>
    <row r="293" spans="1:33" x14ac:dyDescent="0.2">
      <c r="A293" s="36" t="s">
        <v>69</v>
      </c>
      <c r="B293" s="36" t="s">
        <v>252</v>
      </c>
      <c r="C293" s="36" t="s">
        <v>253</v>
      </c>
      <c r="D293" s="22" t="str">
        <f t="shared" si="119"/>
        <v>A-CAM II &gt; HC Legacy</v>
      </c>
      <c r="E293" s="23">
        <v>5856498</v>
      </c>
      <c r="F293" s="23">
        <v>6001160.79</v>
      </c>
      <c r="G293" s="24">
        <f t="shared" si="115"/>
        <v>144662.79000000004</v>
      </c>
      <c r="H293" s="25">
        <f t="shared" si="116"/>
        <v>2.4701244668742316E-2</v>
      </c>
      <c r="J293" s="27">
        <f t="shared" si="117"/>
        <v>6001160.79</v>
      </c>
      <c r="L293" s="27" t="str">
        <f t="shared" si="118"/>
        <v/>
      </c>
      <c r="M293" s="30"/>
      <c r="N293" s="30" t="str">
        <f t="shared" si="120"/>
        <v/>
      </c>
      <c r="O293" s="30" t="str">
        <f t="shared" si="121"/>
        <v/>
      </c>
      <c r="P293" s="30" t="str">
        <f t="shared" si="122"/>
        <v/>
      </c>
      <c r="Q293" s="30" t="str">
        <f t="shared" si="123"/>
        <v/>
      </c>
      <c r="R293" s="30" t="str">
        <f t="shared" si="124"/>
        <v/>
      </c>
      <c r="S293" s="30" t="str">
        <f t="shared" si="125"/>
        <v/>
      </c>
      <c r="T293" s="30" t="str">
        <f t="shared" si="126"/>
        <v/>
      </c>
      <c r="U293" s="30"/>
      <c r="V293" s="27" t="str">
        <f t="shared" si="127"/>
        <v/>
      </c>
      <c r="W293" s="27" t="str">
        <f t="shared" si="128"/>
        <v/>
      </c>
      <c r="X293" s="29" t="str">
        <f t="shared" si="129"/>
        <v/>
      </c>
      <c r="Y293" s="27" t="str">
        <f t="shared" si="130"/>
        <v/>
      </c>
      <c r="Z293" s="27" t="str">
        <f t="shared" si="131"/>
        <v/>
      </c>
      <c r="AA293" s="27" t="str">
        <f t="shared" si="132"/>
        <v/>
      </c>
      <c r="AB293" s="27" t="str">
        <f t="shared" si="133"/>
        <v/>
      </c>
      <c r="AC293" s="27" t="str">
        <f t="shared" si="134"/>
        <v/>
      </c>
      <c r="AD293" s="27" t="str">
        <f t="shared" si="135"/>
        <v/>
      </c>
      <c r="AE293" s="27" t="str">
        <f t="shared" si="136"/>
        <v/>
      </c>
      <c r="AF293" s="27" t="str">
        <f t="shared" si="137"/>
        <v/>
      </c>
      <c r="AG293" s="27" t="str">
        <f t="shared" si="138"/>
        <v/>
      </c>
    </row>
    <row r="294" spans="1:33" x14ac:dyDescent="0.2">
      <c r="A294" s="36" t="s">
        <v>69</v>
      </c>
      <c r="B294" s="36" t="s">
        <v>314</v>
      </c>
      <c r="C294" s="36" t="s">
        <v>315</v>
      </c>
      <c r="D294" s="22" t="str">
        <f t="shared" si="119"/>
        <v>A-CAM II &gt; HC Legacy</v>
      </c>
      <c r="E294" s="23">
        <v>1621566</v>
      </c>
      <c r="F294" s="23">
        <v>2210385.06</v>
      </c>
      <c r="G294" s="24">
        <f t="shared" si="115"/>
        <v>588819.06000000006</v>
      </c>
      <c r="H294" s="25">
        <f t="shared" si="116"/>
        <v>0.36311754193168827</v>
      </c>
      <c r="J294" s="27">
        <f t="shared" si="117"/>
        <v>2210385.06</v>
      </c>
      <c r="L294" s="27" t="str">
        <f t="shared" si="118"/>
        <v/>
      </c>
      <c r="M294" s="30"/>
      <c r="N294" s="30" t="str">
        <f t="shared" si="120"/>
        <v/>
      </c>
      <c r="O294" s="30" t="str">
        <f t="shared" si="121"/>
        <v/>
      </c>
      <c r="P294" s="30" t="str">
        <f t="shared" si="122"/>
        <v/>
      </c>
      <c r="Q294" s="30" t="str">
        <f t="shared" si="123"/>
        <v/>
      </c>
      <c r="R294" s="30" t="str">
        <f t="shared" si="124"/>
        <v/>
      </c>
      <c r="S294" s="30" t="str">
        <f t="shared" si="125"/>
        <v/>
      </c>
      <c r="T294" s="30" t="str">
        <f t="shared" si="126"/>
        <v/>
      </c>
      <c r="U294" s="30"/>
      <c r="V294" s="27" t="str">
        <f t="shared" si="127"/>
        <v/>
      </c>
      <c r="W294" s="27" t="str">
        <f t="shared" si="128"/>
        <v/>
      </c>
      <c r="X294" s="29" t="str">
        <f t="shared" si="129"/>
        <v/>
      </c>
      <c r="Y294" s="27" t="str">
        <f t="shared" si="130"/>
        <v/>
      </c>
      <c r="Z294" s="27" t="str">
        <f t="shared" si="131"/>
        <v/>
      </c>
      <c r="AA294" s="27" t="str">
        <f t="shared" si="132"/>
        <v/>
      </c>
      <c r="AB294" s="27" t="str">
        <f t="shared" si="133"/>
        <v/>
      </c>
      <c r="AC294" s="27" t="str">
        <f t="shared" si="134"/>
        <v/>
      </c>
      <c r="AD294" s="27" t="str">
        <f t="shared" si="135"/>
        <v/>
      </c>
      <c r="AE294" s="27" t="str">
        <f t="shared" si="136"/>
        <v/>
      </c>
      <c r="AF294" s="27" t="str">
        <f t="shared" si="137"/>
        <v/>
      </c>
      <c r="AG294" s="27" t="str">
        <f t="shared" si="138"/>
        <v/>
      </c>
    </row>
    <row r="295" spans="1:33" x14ac:dyDescent="0.2">
      <c r="A295" s="36" t="s">
        <v>69</v>
      </c>
      <c r="B295" s="36" t="s">
        <v>336</v>
      </c>
      <c r="C295" s="36" t="s">
        <v>337</v>
      </c>
      <c r="D295" s="22" t="str">
        <f t="shared" si="119"/>
        <v>A-CAM II &gt; HC Legacy</v>
      </c>
      <c r="E295" s="23">
        <v>1077735</v>
      </c>
      <c r="F295" s="23">
        <v>1384829.97</v>
      </c>
      <c r="G295" s="24">
        <f t="shared" si="115"/>
        <v>307094.96999999997</v>
      </c>
      <c r="H295" s="25">
        <f t="shared" si="116"/>
        <v>0.28494478698381326</v>
      </c>
      <c r="J295" s="27">
        <f t="shared" si="117"/>
        <v>1384829.97</v>
      </c>
      <c r="L295" s="27" t="str">
        <f t="shared" si="118"/>
        <v/>
      </c>
      <c r="M295" s="30"/>
      <c r="N295" s="30" t="str">
        <f t="shared" si="120"/>
        <v/>
      </c>
      <c r="O295" s="30" t="str">
        <f t="shared" si="121"/>
        <v/>
      </c>
      <c r="P295" s="30" t="str">
        <f t="shared" si="122"/>
        <v/>
      </c>
      <c r="Q295" s="30" t="str">
        <f t="shared" si="123"/>
        <v/>
      </c>
      <c r="R295" s="30" t="str">
        <f t="shared" si="124"/>
        <v/>
      </c>
      <c r="S295" s="30" t="str">
        <f t="shared" si="125"/>
        <v/>
      </c>
      <c r="T295" s="30" t="str">
        <f t="shared" si="126"/>
        <v/>
      </c>
      <c r="U295" s="30"/>
      <c r="V295" s="27" t="str">
        <f t="shared" si="127"/>
        <v/>
      </c>
      <c r="W295" s="27" t="str">
        <f t="shared" si="128"/>
        <v/>
      </c>
      <c r="X295" s="29" t="str">
        <f t="shared" si="129"/>
        <v/>
      </c>
      <c r="Y295" s="27" t="str">
        <f t="shared" si="130"/>
        <v/>
      </c>
      <c r="Z295" s="27" t="str">
        <f t="shared" si="131"/>
        <v/>
      </c>
      <c r="AA295" s="27" t="str">
        <f t="shared" si="132"/>
        <v/>
      </c>
      <c r="AB295" s="27" t="str">
        <f t="shared" si="133"/>
        <v/>
      </c>
      <c r="AC295" s="27" t="str">
        <f t="shared" si="134"/>
        <v/>
      </c>
      <c r="AD295" s="27" t="str">
        <f t="shared" si="135"/>
        <v/>
      </c>
      <c r="AE295" s="27" t="str">
        <f t="shared" si="136"/>
        <v/>
      </c>
      <c r="AF295" s="27" t="str">
        <f t="shared" si="137"/>
        <v/>
      </c>
      <c r="AG295" s="27" t="str">
        <f t="shared" si="138"/>
        <v/>
      </c>
    </row>
    <row r="296" spans="1:33" x14ac:dyDescent="0.2">
      <c r="A296" s="36" t="s">
        <v>69</v>
      </c>
      <c r="B296" s="36" t="s">
        <v>403</v>
      </c>
      <c r="C296" s="36" t="s">
        <v>404</v>
      </c>
      <c r="D296" s="22" t="str">
        <f t="shared" si="119"/>
        <v>Tier 3</v>
      </c>
      <c r="E296" s="23">
        <v>1459188</v>
      </c>
      <c r="F296" s="23">
        <v>750086.04</v>
      </c>
      <c r="G296" s="24">
        <f t="shared" si="115"/>
        <v>-709101.96</v>
      </c>
      <c r="H296" s="25">
        <f t="shared" si="116"/>
        <v>0.48595654569527708</v>
      </c>
      <c r="J296" s="27" t="str">
        <f t="shared" si="117"/>
        <v/>
      </c>
      <c r="L296" s="27" t="str">
        <f t="shared" si="118"/>
        <v/>
      </c>
      <c r="M296" s="30"/>
      <c r="N296" s="30" t="str">
        <f t="shared" si="120"/>
        <v/>
      </c>
      <c r="O296" s="30" t="str">
        <f t="shared" si="121"/>
        <v/>
      </c>
      <c r="P296" s="30" t="str">
        <f t="shared" si="122"/>
        <v/>
      </c>
      <c r="Q296" s="30" t="str">
        <f t="shared" si="123"/>
        <v/>
      </c>
      <c r="R296" s="30" t="str">
        <f t="shared" si="124"/>
        <v/>
      </c>
      <c r="S296" s="30" t="str">
        <f t="shared" si="125"/>
        <v/>
      </c>
      <c r="T296" s="30" t="str">
        <f t="shared" si="126"/>
        <v/>
      </c>
      <c r="U296" s="30"/>
      <c r="V296" s="27">
        <f t="shared" si="127"/>
        <v>70910.195999999996</v>
      </c>
      <c r="W296" s="27">
        <f t="shared" si="128"/>
        <v>72959.400000000009</v>
      </c>
      <c r="X296" s="29" t="str">
        <f t="shared" si="129"/>
        <v>No</v>
      </c>
      <c r="Y296" s="27">
        <f t="shared" si="130"/>
        <v>1386228.5999999999</v>
      </c>
      <c r="Z296" s="27">
        <f t="shared" si="131"/>
        <v>1313269.2</v>
      </c>
      <c r="AA296" s="27">
        <f t="shared" si="132"/>
        <v>1240309.8</v>
      </c>
      <c r="AB296" s="27">
        <f t="shared" si="133"/>
        <v>1167350.4000000001</v>
      </c>
      <c r="AC296" s="27">
        <f t="shared" si="134"/>
        <v>1094391</v>
      </c>
      <c r="AD296" s="27">
        <f t="shared" si="135"/>
        <v>1021431.6</v>
      </c>
      <c r="AE296" s="27">
        <f t="shared" si="136"/>
        <v>948472.20000000007</v>
      </c>
      <c r="AF296" s="27">
        <f t="shared" si="137"/>
        <v>875512.79999999993</v>
      </c>
      <c r="AG296" s="27">
        <f t="shared" si="138"/>
        <v>802553.4</v>
      </c>
    </row>
    <row r="297" spans="1:33" x14ac:dyDescent="0.2">
      <c r="A297" s="36" t="s">
        <v>69</v>
      </c>
      <c r="B297" s="36" t="s">
        <v>405</v>
      </c>
      <c r="C297" s="36" t="s">
        <v>406</v>
      </c>
      <c r="D297" s="22" t="str">
        <f t="shared" si="119"/>
        <v>A-CAM II &gt; HC Legacy</v>
      </c>
      <c r="E297" s="23">
        <v>1754946</v>
      </c>
      <c r="F297" s="23">
        <v>4961179.3099999996</v>
      </c>
      <c r="G297" s="24">
        <f t="shared" si="115"/>
        <v>3206233.3099999996</v>
      </c>
      <c r="H297" s="25">
        <f t="shared" si="116"/>
        <v>1.8269697814063792</v>
      </c>
      <c r="J297" s="27">
        <f t="shared" si="117"/>
        <v>4961179.3099999996</v>
      </c>
      <c r="L297" s="27" t="str">
        <f t="shared" si="118"/>
        <v/>
      </c>
      <c r="M297" s="30"/>
      <c r="N297" s="30" t="str">
        <f t="shared" si="120"/>
        <v/>
      </c>
      <c r="O297" s="30" t="str">
        <f t="shared" si="121"/>
        <v/>
      </c>
      <c r="P297" s="30" t="str">
        <f t="shared" si="122"/>
        <v/>
      </c>
      <c r="Q297" s="30" t="str">
        <f t="shared" si="123"/>
        <v/>
      </c>
      <c r="R297" s="30" t="str">
        <f t="shared" si="124"/>
        <v/>
      </c>
      <c r="S297" s="30" t="str">
        <f t="shared" si="125"/>
        <v/>
      </c>
      <c r="T297" s="30" t="str">
        <f t="shared" si="126"/>
        <v/>
      </c>
      <c r="U297" s="30"/>
      <c r="V297" s="27" t="str">
        <f t="shared" si="127"/>
        <v/>
      </c>
      <c r="W297" s="27" t="str">
        <f t="shared" si="128"/>
        <v/>
      </c>
      <c r="X297" s="29" t="str">
        <f t="shared" si="129"/>
        <v/>
      </c>
      <c r="Y297" s="27" t="str">
        <f t="shared" si="130"/>
        <v/>
      </c>
      <c r="Z297" s="27" t="str">
        <f t="shared" si="131"/>
        <v/>
      </c>
      <c r="AA297" s="27" t="str">
        <f t="shared" si="132"/>
        <v/>
      </c>
      <c r="AB297" s="27" t="str">
        <f t="shared" si="133"/>
        <v/>
      </c>
      <c r="AC297" s="27" t="str">
        <f t="shared" si="134"/>
        <v/>
      </c>
      <c r="AD297" s="27" t="str">
        <f t="shared" si="135"/>
        <v/>
      </c>
      <c r="AE297" s="27" t="str">
        <f t="shared" si="136"/>
        <v/>
      </c>
      <c r="AF297" s="27" t="str">
        <f t="shared" si="137"/>
        <v/>
      </c>
      <c r="AG297" s="27" t="str">
        <f t="shared" si="138"/>
        <v/>
      </c>
    </row>
    <row r="298" spans="1:33" x14ac:dyDescent="0.2">
      <c r="A298" s="36" t="s">
        <v>69</v>
      </c>
      <c r="B298" s="36" t="s">
        <v>411</v>
      </c>
      <c r="C298" s="36" t="s">
        <v>412</v>
      </c>
      <c r="D298" s="22" t="str">
        <f t="shared" si="119"/>
        <v>Tier 3</v>
      </c>
      <c r="E298" s="23">
        <v>352437</v>
      </c>
      <c r="F298" s="23">
        <v>54681.43</v>
      </c>
      <c r="G298" s="24">
        <f t="shared" si="115"/>
        <v>-297755.57</v>
      </c>
      <c r="H298" s="25">
        <f t="shared" si="116"/>
        <v>0.84484764652973443</v>
      </c>
      <c r="J298" s="27" t="str">
        <f t="shared" si="117"/>
        <v/>
      </c>
      <c r="L298" s="27" t="str">
        <f t="shared" si="118"/>
        <v/>
      </c>
      <c r="M298" s="30"/>
      <c r="N298" s="30" t="str">
        <f t="shared" si="120"/>
        <v/>
      </c>
      <c r="O298" s="30" t="str">
        <f t="shared" si="121"/>
        <v/>
      </c>
      <c r="P298" s="30" t="str">
        <f t="shared" si="122"/>
        <v/>
      </c>
      <c r="Q298" s="30" t="str">
        <f t="shared" si="123"/>
        <v/>
      </c>
      <c r="R298" s="30" t="str">
        <f t="shared" si="124"/>
        <v/>
      </c>
      <c r="S298" s="30" t="str">
        <f t="shared" si="125"/>
        <v/>
      </c>
      <c r="T298" s="30" t="str">
        <f t="shared" si="126"/>
        <v/>
      </c>
      <c r="U298" s="30"/>
      <c r="V298" s="27">
        <f t="shared" si="127"/>
        <v>29775.557000000001</v>
      </c>
      <c r="W298" s="27">
        <f t="shared" si="128"/>
        <v>17621.850000000002</v>
      </c>
      <c r="X298" s="29" t="str">
        <f t="shared" si="129"/>
        <v>Yes</v>
      </c>
      <c r="Y298" s="27">
        <f t="shared" si="130"/>
        <v>322661.44300000003</v>
      </c>
      <c r="Z298" s="27">
        <f t="shared" si="131"/>
        <v>292885.886</v>
      </c>
      <c r="AA298" s="27">
        <f t="shared" si="132"/>
        <v>263110.32900000003</v>
      </c>
      <c r="AB298" s="27">
        <f t="shared" si="133"/>
        <v>233334.772</v>
      </c>
      <c r="AC298" s="27">
        <f t="shared" si="134"/>
        <v>203559.215</v>
      </c>
      <c r="AD298" s="27">
        <f t="shared" si="135"/>
        <v>173783.658</v>
      </c>
      <c r="AE298" s="27">
        <f t="shared" si="136"/>
        <v>144008.101</v>
      </c>
      <c r="AF298" s="27">
        <f t="shared" si="137"/>
        <v>114232.54399999999</v>
      </c>
      <c r="AG298" s="27">
        <f t="shared" si="138"/>
        <v>84456.986999999994</v>
      </c>
    </row>
    <row r="299" spans="1:33" x14ac:dyDescent="0.2">
      <c r="A299" s="36" t="s">
        <v>69</v>
      </c>
      <c r="B299" s="36" t="s">
        <v>472</v>
      </c>
      <c r="C299" s="36" t="s">
        <v>473</v>
      </c>
      <c r="D299" s="22" t="str">
        <f t="shared" si="119"/>
        <v>Tier 3</v>
      </c>
      <c r="E299" s="23">
        <v>2529864</v>
      </c>
      <c r="F299" s="23">
        <v>613614.77</v>
      </c>
      <c r="G299" s="24">
        <f t="shared" si="115"/>
        <v>-1916249.23</v>
      </c>
      <c r="H299" s="25">
        <f t="shared" si="116"/>
        <v>0.75745147960522774</v>
      </c>
      <c r="J299" s="27" t="str">
        <f t="shared" si="117"/>
        <v/>
      </c>
      <c r="L299" s="27" t="str">
        <f t="shared" si="118"/>
        <v/>
      </c>
      <c r="M299" s="30"/>
      <c r="N299" s="30" t="str">
        <f t="shared" si="120"/>
        <v/>
      </c>
      <c r="O299" s="30" t="str">
        <f t="shared" si="121"/>
        <v/>
      </c>
      <c r="P299" s="30" t="str">
        <f t="shared" si="122"/>
        <v/>
      </c>
      <c r="Q299" s="30" t="str">
        <f t="shared" si="123"/>
        <v/>
      </c>
      <c r="R299" s="30" t="str">
        <f t="shared" si="124"/>
        <v/>
      </c>
      <c r="S299" s="30" t="str">
        <f t="shared" si="125"/>
        <v/>
      </c>
      <c r="T299" s="30" t="str">
        <f t="shared" si="126"/>
        <v/>
      </c>
      <c r="U299" s="30"/>
      <c r="V299" s="27">
        <f t="shared" si="127"/>
        <v>191624.92300000001</v>
      </c>
      <c r="W299" s="27">
        <f t="shared" si="128"/>
        <v>126493.20000000001</v>
      </c>
      <c r="X299" s="29" t="str">
        <f t="shared" si="129"/>
        <v>Yes</v>
      </c>
      <c r="Y299" s="27">
        <f t="shared" si="130"/>
        <v>2338239.077</v>
      </c>
      <c r="Z299" s="27">
        <f t="shared" si="131"/>
        <v>2146614.1540000001</v>
      </c>
      <c r="AA299" s="27">
        <f t="shared" si="132"/>
        <v>1954989.2309999999</v>
      </c>
      <c r="AB299" s="27">
        <f t="shared" si="133"/>
        <v>1763364.308</v>
      </c>
      <c r="AC299" s="27">
        <f t="shared" si="134"/>
        <v>1571739.385</v>
      </c>
      <c r="AD299" s="27">
        <f t="shared" si="135"/>
        <v>1380114.4620000001</v>
      </c>
      <c r="AE299" s="27">
        <f t="shared" si="136"/>
        <v>1188489.5389999999</v>
      </c>
      <c r="AF299" s="27">
        <f t="shared" si="137"/>
        <v>996864.61600000004</v>
      </c>
      <c r="AG299" s="27">
        <f t="shared" si="138"/>
        <v>805239.69299999997</v>
      </c>
    </row>
    <row r="300" spans="1:33" x14ac:dyDescent="0.2">
      <c r="A300" s="36" t="s">
        <v>69</v>
      </c>
      <c r="B300" s="36" t="s">
        <v>480</v>
      </c>
      <c r="C300" s="36" t="s">
        <v>481</v>
      </c>
      <c r="D300" s="22" t="str">
        <f t="shared" si="119"/>
        <v>A-CAM II &gt; HC Legacy</v>
      </c>
      <c r="E300" s="23">
        <v>3212250</v>
      </c>
      <c r="F300" s="23">
        <v>4630066.24</v>
      </c>
      <c r="G300" s="24">
        <f t="shared" si="115"/>
        <v>1417816.2400000002</v>
      </c>
      <c r="H300" s="25">
        <f t="shared" si="116"/>
        <v>0.44137792513036039</v>
      </c>
      <c r="J300" s="27">
        <f t="shared" si="117"/>
        <v>4630066.24</v>
      </c>
      <c r="L300" s="27" t="str">
        <f t="shared" si="118"/>
        <v/>
      </c>
      <c r="M300" s="30"/>
      <c r="N300" s="30" t="str">
        <f t="shared" si="120"/>
        <v/>
      </c>
      <c r="O300" s="30" t="str">
        <f t="shared" si="121"/>
        <v/>
      </c>
      <c r="P300" s="30" t="str">
        <f t="shared" si="122"/>
        <v/>
      </c>
      <c r="Q300" s="30" t="str">
        <f t="shared" si="123"/>
        <v/>
      </c>
      <c r="R300" s="30" t="str">
        <f t="shared" si="124"/>
        <v/>
      </c>
      <c r="S300" s="30" t="str">
        <f t="shared" si="125"/>
        <v/>
      </c>
      <c r="T300" s="30" t="str">
        <f t="shared" si="126"/>
        <v/>
      </c>
      <c r="U300" s="30"/>
      <c r="V300" s="27" t="str">
        <f t="shared" si="127"/>
        <v/>
      </c>
      <c r="W300" s="27" t="str">
        <f t="shared" si="128"/>
        <v/>
      </c>
      <c r="X300" s="29" t="str">
        <f t="shared" si="129"/>
        <v/>
      </c>
      <c r="Y300" s="27" t="str">
        <f t="shared" si="130"/>
        <v/>
      </c>
      <c r="Z300" s="27" t="str">
        <f t="shared" si="131"/>
        <v/>
      </c>
      <c r="AA300" s="27" t="str">
        <f t="shared" si="132"/>
        <v/>
      </c>
      <c r="AB300" s="27" t="str">
        <f t="shared" si="133"/>
        <v/>
      </c>
      <c r="AC300" s="27" t="str">
        <f t="shared" si="134"/>
        <v/>
      </c>
      <c r="AD300" s="27" t="str">
        <f t="shared" si="135"/>
        <v/>
      </c>
      <c r="AE300" s="27" t="str">
        <f t="shared" si="136"/>
        <v/>
      </c>
      <c r="AF300" s="27" t="str">
        <f t="shared" si="137"/>
        <v/>
      </c>
      <c r="AG300" s="27" t="str">
        <f t="shared" si="138"/>
        <v/>
      </c>
    </row>
    <row r="301" spans="1:33" x14ac:dyDescent="0.2">
      <c r="A301" s="36" t="s">
        <v>69</v>
      </c>
      <c r="B301" s="36" t="s">
        <v>541</v>
      </c>
      <c r="C301" s="36" t="s">
        <v>542</v>
      </c>
      <c r="D301" s="22" t="str">
        <f t="shared" si="119"/>
        <v>Tier 2</v>
      </c>
      <c r="E301" s="23">
        <v>1374054</v>
      </c>
      <c r="F301" s="23">
        <v>1207764.1499999999</v>
      </c>
      <c r="G301" s="24">
        <f t="shared" si="115"/>
        <v>-166289.85000000009</v>
      </c>
      <c r="H301" s="25">
        <f t="shared" si="116"/>
        <v>0.12102133540603215</v>
      </c>
      <c r="J301" s="27" t="str">
        <f t="shared" si="117"/>
        <v/>
      </c>
      <c r="L301" s="27" t="str">
        <f t="shared" si="118"/>
        <v/>
      </c>
      <c r="M301" s="30"/>
      <c r="N301" s="30">
        <f t="shared" si="120"/>
        <v>33257.970000000023</v>
      </c>
      <c r="O301" s="30">
        <f t="shared" si="121"/>
        <v>68702.7</v>
      </c>
      <c r="P301" s="30" t="str">
        <f t="shared" si="122"/>
        <v>No</v>
      </c>
      <c r="Q301" s="30">
        <f t="shared" si="123"/>
        <v>1305351.3</v>
      </c>
      <c r="R301" s="30">
        <f t="shared" si="124"/>
        <v>1236648.6000000001</v>
      </c>
      <c r="S301" s="30">
        <f t="shared" si="125"/>
        <v>1207764.1499999999</v>
      </c>
      <c r="T301" s="30">
        <f t="shared" si="126"/>
        <v>1207764.1499999999</v>
      </c>
      <c r="U301" s="30"/>
      <c r="V301" s="27" t="str">
        <f t="shared" si="127"/>
        <v/>
      </c>
      <c r="W301" s="27" t="str">
        <f t="shared" si="128"/>
        <v/>
      </c>
      <c r="X301" s="29" t="str">
        <f t="shared" si="129"/>
        <v/>
      </c>
      <c r="Y301" s="27" t="str">
        <f t="shared" si="130"/>
        <v/>
      </c>
      <c r="Z301" s="27" t="str">
        <f t="shared" si="131"/>
        <v/>
      </c>
      <c r="AA301" s="27" t="str">
        <f t="shared" si="132"/>
        <v/>
      </c>
      <c r="AB301" s="27" t="str">
        <f t="shared" si="133"/>
        <v/>
      </c>
      <c r="AC301" s="27" t="str">
        <f t="shared" si="134"/>
        <v/>
      </c>
      <c r="AD301" s="27" t="str">
        <f t="shared" si="135"/>
        <v/>
      </c>
      <c r="AE301" s="27" t="str">
        <f t="shared" si="136"/>
        <v/>
      </c>
      <c r="AF301" s="27" t="str">
        <f t="shared" si="137"/>
        <v/>
      </c>
      <c r="AG301" s="27" t="str">
        <f t="shared" si="138"/>
        <v/>
      </c>
    </row>
    <row r="302" spans="1:33" x14ac:dyDescent="0.2">
      <c r="A302" s="36" t="s">
        <v>69</v>
      </c>
      <c r="B302" s="36" t="s">
        <v>555</v>
      </c>
      <c r="C302" s="36" t="s">
        <v>556</v>
      </c>
      <c r="D302" s="22" t="str">
        <f t="shared" si="119"/>
        <v>Tier 2</v>
      </c>
      <c r="E302" s="23">
        <v>2645346</v>
      </c>
      <c r="F302" s="23">
        <v>2377437.6</v>
      </c>
      <c r="G302" s="24">
        <f t="shared" si="115"/>
        <v>-267908.39999999991</v>
      </c>
      <c r="H302" s="25">
        <f t="shared" si="116"/>
        <v>0.10127537191732193</v>
      </c>
      <c r="J302" s="27" t="str">
        <f t="shared" si="117"/>
        <v/>
      </c>
      <c r="L302" s="27" t="str">
        <f t="shared" si="118"/>
        <v/>
      </c>
      <c r="M302" s="30"/>
      <c r="N302" s="30">
        <f t="shared" si="120"/>
        <v>53581.679999999986</v>
      </c>
      <c r="O302" s="30">
        <f t="shared" si="121"/>
        <v>132267.30000000002</v>
      </c>
      <c r="P302" s="30" t="str">
        <f t="shared" si="122"/>
        <v>No</v>
      </c>
      <c r="Q302" s="30">
        <f t="shared" si="123"/>
        <v>2513078.6999999997</v>
      </c>
      <c r="R302" s="30">
        <f t="shared" si="124"/>
        <v>2380811.4</v>
      </c>
      <c r="S302" s="30">
        <f t="shared" si="125"/>
        <v>2377437.6</v>
      </c>
      <c r="T302" s="30">
        <f t="shared" si="126"/>
        <v>2377437.6</v>
      </c>
      <c r="U302" s="30"/>
      <c r="V302" s="27" t="str">
        <f t="shared" si="127"/>
        <v/>
      </c>
      <c r="W302" s="27" t="str">
        <f t="shared" si="128"/>
        <v/>
      </c>
      <c r="X302" s="29" t="str">
        <f t="shared" si="129"/>
        <v/>
      </c>
      <c r="Y302" s="27" t="str">
        <f t="shared" si="130"/>
        <v/>
      </c>
      <c r="Z302" s="27" t="str">
        <f t="shared" si="131"/>
        <v/>
      </c>
      <c r="AA302" s="27" t="str">
        <f t="shared" si="132"/>
        <v/>
      </c>
      <c r="AB302" s="27" t="str">
        <f t="shared" si="133"/>
        <v/>
      </c>
      <c r="AC302" s="27" t="str">
        <f t="shared" si="134"/>
        <v/>
      </c>
      <c r="AD302" s="27" t="str">
        <f t="shared" si="135"/>
        <v/>
      </c>
      <c r="AE302" s="27" t="str">
        <f t="shared" si="136"/>
        <v/>
      </c>
      <c r="AF302" s="27" t="str">
        <f t="shared" si="137"/>
        <v/>
      </c>
      <c r="AG302" s="27" t="str">
        <f t="shared" si="138"/>
        <v/>
      </c>
    </row>
    <row r="303" spans="1:33" x14ac:dyDescent="0.2">
      <c r="A303" s="36" t="s">
        <v>69</v>
      </c>
      <c r="B303" s="36" t="s">
        <v>621</v>
      </c>
      <c r="C303" s="36" t="s">
        <v>622</v>
      </c>
      <c r="D303" s="22" t="str">
        <f t="shared" si="119"/>
        <v>Tier 3</v>
      </c>
      <c r="E303" s="23">
        <v>2758548</v>
      </c>
      <c r="F303" s="23">
        <v>777560.47</v>
      </c>
      <c r="G303" s="24">
        <f t="shared" si="115"/>
        <v>-1980987.53</v>
      </c>
      <c r="H303" s="25">
        <f t="shared" si="116"/>
        <v>0.71812690226887477</v>
      </c>
      <c r="J303" s="27" t="str">
        <f t="shared" si="117"/>
        <v/>
      </c>
      <c r="L303" s="27" t="str">
        <f t="shared" si="118"/>
        <v/>
      </c>
      <c r="M303" s="30"/>
      <c r="N303" s="30" t="str">
        <f t="shared" si="120"/>
        <v/>
      </c>
      <c r="O303" s="30" t="str">
        <f t="shared" si="121"/>
        <v/>
      </c>
      <c r="P303" s="30" t="str">
        <f t="shared" si="122"/>
        <v/>
      </c>
      <c r="Q303" s="30" t="str">
        <f t="shared" si="123"/>
        <v/>
      </c>
      <c r="R303" s="30" t="str">
        <f t="shared" si="124"/>
        <v/>
      </c>
      <c r="S303" s="30" t="str">
        <f t="shared" si="125"/>
        <v/>
      </c>
      <c r="T303" s="30" t="str">
        <f t="shared" si="126"/>
        <v/>
      </c>
      <c r="U303" s="30"/>
      <c r="V303" s="27">
        <f t="shared" si="127"/>
        <v>198098.75300000003</v>
      </c>
      <c r="W303" s="27">
        <f t="shared" si="128"/>
        <v>137927.4</v>
      </c>
      <c r="X303" s="29" t="str">
        <f t="shared" si="129"/>
        <v>Yes</v>
      </c>
      <c r="Y303" s="27">
        <f t="shared" si="130"/>
        <v>2560449.247</v>
      </c>
      <c r="Z303" s="27">
        <f t="shared" si="131"/>
        <v>2362350.4939999999</v>
      </c>
      <c r="AA303" s="27">
        <f t="shared" si="132"/>
        <v>2164251.7409999999</v>
      </c>
      <c r="AB303" s="27">
        <f t="shared" si="133"/>
        <v>1966152.9879999999</v>
      </c>
      <c r="AC303" s="27">
        <f t="shared" si="134"/>
        <v>1768054.2349999999</v>
      </c>
      <c r="AD303" s="27">
        <f t="shared" si="135"/>
        <v>1569955.4820000001</v>
      </c>
      <c r="AE303" s="27">
        <f t="shared" si="136"/>
        <v>1371856.7289999998</v>
      </c>
      <c r="AF303" s="27">
        <f t="shared" si="137"/>
        <v>1173757.976</v>
      </c>
      <c r="AG303" s="27">
        <f t="shared" si="138"/>
        <v>975659.223</v>
      </c>
    </row>
    <row r="304" spans="1:33" x14ac:dyDescent="0.2">
      <c r="A304" s="36" t="s">
        <v>69</v>
      </c>
      <c r="B304" s="36" t="s">
        <v>699</v>
      </c>
      <c r="C304" s="36" t="s">
        <v>700</v>
      </c>
      <c r="D304" s="22" t="str">
        <f t="shared" si="119"/>
        <v>A-CAM II &gt; HC Legacy</v>
      </c>
      <c r="E304" s="23">
        <v>4846074</v>
      </c>
      <c r="F304" s="23">
        <v>6613737.6399999997</v>
      </c>
      <c r="G304" s="24">
        <f t="shared" si="115"/>
        <v>1767663.6399999997</v>
      </c>
      <c r="H304" s="25">
        <f t="shared" si="116"/>
        <v>0.36476199909452467</v>
      </c>
      <c r="J304" s="27">
        <f t="shared" si="117"/>
        <v>6613737.6399999997</v>
      </c>
      <c r="L304" s="27" t="str">
        <f t="shared" si="118"/>
        <v/>
      </c>
      <c r="M304" s="30"/>
      <c r="N304" s="30" t="str">
        <f t="shared" si="120"/>
        <v/>
      </c>
      <c r="O304" s="30" t="str">
        <f t="shared" si="121"/>
        <v/>
      </c>
      <c r="P304" s="30" t="str">
        <f t="shared" si="122"/>
        <v/>
      </c>
      <c r="Q304" s="30" t="str">
        <f t="shared" si="123"/>
        <v/>
      </c>
      <c r="R304" s="30" t="str">
        <f t="shared" si="124"/>
        <v/>
      </c>
      <c r="S304" s="30" t="str">
        <f t="shared" si="125"/>
        <v/>
      </c>
      <c r="T304" s="30" t="str">
        <f t="shared" si="126"/>
        <v/>
      </c>
      <c r="U304" s="30"/>
      <c r="V304" s="27" t="str">
        <f t="shared" si="127"/>
        <v/>
      </c>
      <c r="W304" s="27" t="str">
        <f t="shared" si="128"/>
        <v/>
      </c>
      <c r="X304" s="29" t="str">
        <f t="shared" si="129"/>
        <v/>
      </c>
      <c r="Y304" s="27" t="str">
        <f t="shared" si="130"/>
        <v/>
      </c>
      <c r="Z304" s="27" t="str">
        <f t="shared" si="131"/>
        <v/>
      </c>
      <c r="AA304" s="27" t="str">
        <f t="shared" si="132"/>
        <v/>
      </c>
      <c r="AB304" s="27" t="str">
        <f t="shared" si="133"/>
        <v/>
      </c>
      <c r="AC304" s="27" t="str">
        <f t="shared" si="134"/>
        <v/>
      </c>
      <c r="AD304" s="27" t="str">
        <f t="shared" si="135"/>
        <v/>
      </c>
      <c r="AE304" s="27" t="str">
        <f t="shared" si="136"/>
        <v/>
      </c>
      <c r="AF304" s="27" t="str">
        <f t="shared" si="137"/>
        <v/>
      </c>
      <c r="AG304" s="27" t="str">
        <f t="shared" si="138"/>
        <v/>
      </c>
    </row>
    <row r="305" spans="1:33" x14ac:dyDescent="0.2">
      <c r="A305" s="36" t="s">
        <v>69</v>
      </c>
      <c r="B305" s="36" t="s">
        <v>809</v>
      </c>
      <c r="C305" s="36" t="s">
        <v>810</v>
      </c>
      <c r="D305" s="22" t="str">
        <f t="shared" si="119"/>
        <v>A-CAM II &gt; HC Legacy</v>
      </c>
      <c r="E305" s="23">
        <v>500778</v>
      </c>
      <c r="F305" s="23">
        <v>840659.09</v>
      </c>
      <c r="G305" s="24">
        <f t="shared" si="115"/>
        <v>339881.08999999997</v>
      </c>
      <c r="H305" s="25">
        <f t="shared" si="116"/>
        <v>0.67870611328772423</v>
      </c>
      <c r="J305" s="27">
        <f t="shared" si="117"/>
        <v>840659.09</v>
      </c>
      <c r="L305" s="27" t="str">
        <f t="shared" si="118"/>
        <v/>
      </c>
      <c r="M305" s="30"/>
      <c r="N305" s="30" t="str">
        <f t="shared" si="120"/>
        <v/>
      </c>
      <c r="O305" s="30" t="str">
        <f t="shared" si="121"/>
        <v/>
      </c>
      <c r="P305" s="30" t="str">
        <f t="shared" si="122"/>
        <v/>
      </c>
      <c r="Q305" s="30" t="str">
        <f t="shared" si="123"/>
        <v/>
      </c>
      <c r="R305" s="30" t="str">
        <f t="shared" si="124"/>
        <v/>
      </c>
      <c r="S305" s="30" t="str">
        <f t="shared" si="125"/>
        <v/>
      </c>
      <c r="T305" s="30" t="str">
        <f t="shared" si="126"/>
        <v/>
      </c>
      <c r="U305" s="30"/>
      <c r="V305" s="27" t="str">
        <f t="shared" si="127"/>
        <v/>
      </c>
      <c r="W305" s="27" t="str">
        <f t="shared" si="128"/>
        <v/>
      </c>
      <c r="X305" s="29" t="str">
        <f t="shared" si="129"/>
        <v/>
      </c>
      <c r="Y305" s="27" t="str">
        <f t="shared" si="130"/>
        <v/>
      </c>
      <c r="Z305" s="27" t="str">
        <f t="shared" si="131"/>
        <v/>
      </c>
      <c r="AA305" s="27" t="str">
        <f t="shared" si="132"/>
        <v/>
      </c>
      <c r="AB305" s="27" t="str">
        <f t="shared" si="133"/>
        <v/>
      </c>
      <c r="AC305" s="27" t="str">
        <f t="shared" si="134"/>
        <v/>
      </c>
      <c r="AD305" s="27" t="str">
        <f t="shared" si="135"/>
        <v/>
      </c>
      <c r="AE305" s="27" t="str">
        <f t="shared" si="136"/>
        <v/>
      </c>
      <c r="AF305" s="27" t="str">
        <f t="shared" si="137"/>
        <v/>
      </c>
      <c r="AG305" s="27" t="str">
        <f t="shared" si="138"/>
        <v/>
      </c>
    </row>
    <row r="306" spans="1:33" x14ac:dyDescent="0.2">
      <c r="A306" s="36" t="s">
        <v>69</v>
      </c>
      <c r="B306" s="36" t="s">
        <v>883</v>
      </c>
      <c r="C306" s="36" t="s">
        <v>884</v>
      </c>
      <c r="D306" s="22" t="str">
        <f t="shared" si="119"/>
        <v>A-CAM II &gt; HC Legacy</v>
      </c>
      <c r="E306" s="23">
        <v>2004852</v>
      </c>
      <c r="F306" s="23">
        <v>2441271.7699999996</v>
      </c>
      <c r="G306" s="24">
        <f t="shared" si="115"/>
        <v>436419.76999999955</v>
      </c>
      <c r="H306" s="25">
        <f t="shared" si="116"/>
        <v>0.21768178897993445</v>
      </c>
      <c r="J306" s="27">
        <f t="shared" si="117"/>
        <v>2441271.7699999996</v>
      </c>
      <c r="L306" s="27" t="str">
        <f t="shared" si="118"/>
        <v/>
      </c>
      <c r="M306" s="30"/>
      <c r="N306" s="30" t="str">
        <f t="shared" si="120"/>
        <v/>
      </c>
      <c r="O306" s="30" t="str">
        <f t="shared" si="121"/>
        <v/>
      </c>
      <c r="P306" s="30" t="str">
        <f t="shared" si="122"/>
        <v/>
      </c>
      <c r="Q306" s="30" t="str">
        <f t="shared" si="123"/>
        <v/>
      </c>
      <c r="R306" s="30" t="str">
        <f t="shared" si="124"/>
        <v/>
      </c>
      <c r="S306" s="30" t="str">
        <f t="shared" si="125"/>
        <v/>
      </c>
      <c r="T306" s="30" t="str">
        <f t="shared" si="126"/>
        <v/>
      </c>
      <c r="U306" s="30"/>
      <c r="V306" s="27" t="str">
        <f t="shared" si="127"/>
        <v/>
      </c>
      <c r="W306" s="27" t="str">
        <f t="shared" si="128"/>
        <v/>
      </c>
      <c r="X306" s="29" t="str">
        <f t="shared" si="129"/>
        <v/>
      </c>
      <c r="Y306" s="27" t="str">
        <f t="shared" si="130"/>
        <v/>
      </c>
      <c r="Z306" s="27" t="str">
        <f t="shared" si="131"/>
        <v/>
      </c>
      <c r="AA306" s="27" t="str">
        <f t="shared" si="132"/>
        <v/>
      </c>
      <c r="AB306" s="27" t="str">
        <f t="shared" si="133"/>
        <v/>
      </c>
      <c r="AC306" s="27" t="str">
        <f t="shared" si="134"/>
        <v/>
      </c>
      <c r="AD306" s="27" t="str">
        <f t="shared" si="135"/>
        <v/>
      </c>
      <c r="AE306" s="27" t="str">
        <f t="shared" si="136"/>
        <v/>
      </c>
      <c r="AF306" s="27" t="str">
        <f t="shared" si="137"/>
        <v/>
      </c>
      <c r="AG306" s="27" t="str">
        <f t="shared" si="138"/>
        <v/>
      </c>
    </row>
    <row r="307" spans="1:33" x14ac:dyDescent="0.2">
      <c r="A307" s="36" t="s">
        <v>69</v>
      </c>
      <c r="B307" s="36" t="s">
        <v>939</v>
      </c>
      <c r="C307" s="36" t="s">
        <v>940</v>
      </c>
      <c r="D307" s="22" t="str">
        <f t="shared" si="119"/>
        <v>A-CAM II &gt; HC Legacy</v>
      </c>
      <c r="E307" s="23">
        <v>3165468</v>
      </c>
      <c r="F307" s="23">
        <v>3632176.02</v>
      </c>
      <c r="G307" s="24">
        <f t="shared" si="115"/>
        <v>466708.02</v>
      </c>
      <c r="H307" s="25">
        <f t="shared" si="116"/>
        <v>0.14743728889377494</v>
      </c>
      <c r="J307" s="27">
        <f t="shared" si="117"/>
        <v>3632176.02</v>
      </c>
      <c r="L307" s="27" t="str">
        <f t="shared" si="118"/>
        <v/>
      </c>
      <c r="M307" s="30"/>
      <c r="N307" s="30" t="str">
        <f t="shared" si="120"/>
        <v/>
      </c>
      <c r="O307" s="30" t="str">
        <f t="shared" si="121"/>
        <v/>
      </c>
      <c r="P307" s="30" t="str">
        <f t="shared" si="122"/>
        <v/>
      </c>
      <c r="Q307" s="30" t="str">
        <f t="shared" si="123"/>
        <v/>
      </c>
      <c r="R307" s="30" t="str">
        <f t="shared" si="124"/>
        <v/>
      </c>
      <c r="S307" s="30" t="str">
        <f t="shared" si="125"/>
        <v/>
      </c>
      <c r="T307" s="30" t="str">
        <f t="shared" si="126"/>
        <v/>
      </c>
      <c r="U307" s="30"/>
      <c r="V307" s="27" t="str">
        <f t="shared" si="127"/>
        <v/>
      </c>
      <c r="W307" s="27" t="str">
        <f t="shared" si="128"/>
        <v/>
      </c>
      <c r="X307" s="29" t="str">
        <f t="shared" si="129"/>
        <v/>
      </c>
      <c r="Y307" s="27" t="str">
        <f t="shared" si="130"/>
        <v/>
      </c>
      <c r="Z307" s="27" t="str">
        <f t="shared" si="131"/>
        <v/>
      </c>
      <c r="AA307" s="27" t="str">
        <f t="shared" si="132"/>
        <v/>
      </c>
      <c r="AB307" s="27" t="str">
        <f t="shared" si="133"/>
        <v/>
      </c>
      <c r="AC307" s="27" t="str">
        <f t="shared" si="134"/>
        <v/>
      </c>
      <c r="AD307" s="27" t="str">
        <f t="shared" si="135"/>
        <v/>
      </c>
      <c r="AE307" s="27" t="str">
        <f t="shared" si="136"/>
        <v/>
      </c>
      <c r="AF307" s="27" t="str">
        <f t="shared" si="137"/>
        <v/>
      </c>
      <c r="AG307" s="27" t="str">
        <f t="shared" si="138"/>
        <v/>
      </c>
    </row>
    <row r="308" spans="1:33" x14ac:dyDescent="0.2">
      <c r="A308" s="36" t="s">
        <v>69</v>
      </c>
      <c r="B308" s="36" t="s">
        <v>56</v>
      </c>
      <c r="C308" s="36" t="s">
        <v>57</v>
      </c>
      <c r="D308" s="22" t="str">
        <f t="shared" si="119"/>
        <v>Tier 3</v>
      </c>
      <c r="E308" s="23">
        <v>1352838</v>
      </c>
      <c r="F308" s="23">
        <v>9183.7000000000007</v>
      </c>
      <c r="G308" s="24">
        <f t="shared" si="115"/>
        <v>-1343654.3</v>
      </c>
      <c r="H308" s="25">
        <f t="shared" si="116"/>
        <v>0.99321153013147179</v>
      </c>
      <c r="J308" s="27" t="str">
        <f t="shared" si="117"/>
        <v/>
      </c>
      <c r="L308" s="27" t="str">
        <f t="shared" si="118"/>
        <v/>
      </c>
      <c r="M308" s="30"/>
      <c r="N308" s="30" t="str">
        <f t="shared" si="120"/>
        <v/>
      </c>
      <c r="O308" s="30" t="str">
        <f t="shared" si="121"/>
        <v/>
      </c>
      <c r="P308" s="30" t="str">
        <f t="shared" si="122"/>
        <v/>
      </c>
      <c r="Q308" s="30" t="str">
        <f t="shared" si="123"/>
        <v/>
      </c>
      <c r="R308" s="30" t="str">
        <f t="shared" si="124"/>
        <v/>
      </c>
      <c r="S308" s="30" t="str">
        <f t="shared" si="125"/>
        <v/>
      </c>
      <c r="T308" s="30" t="str">
        <f t="shared" si="126"/>
        <v/>
      </c>
      <c r="U308" s="30"/>
      <c r="V308" s="27">
        <f t="shared" si="127"/>
        <v>134365.43000000002</v>
      </c>
      <c r="W308" s="27">
        <f t="shared" si="128"/>
        <v>67641.900000000009</v>
      </c>
      <c r="X308" s="29" t="str">
        <f t="shared" si="129"/>
        <v>Yes</v>
      </c>
      <c r="Y308" s="27">
        <f t="shared" si="130"/>
        <v>1218472.57</v>
      </c>
      <c r="Z308" s="27">
        <f t="shared" si="131"/>
        <v>1084107.1400000001</v>
      </c>
      <c r="AA308" s="27">
        <f t="shared" si="132"/>
        <v>949741.71</v>
      </c>
      <c r="AB308" s="27">
        <f t="shared" si="133"/>
        <v>815376.27999999991</v>
      </c>
      <c r="AC308" s="27">
        <f t="shared" si="134"/>
        <v>681010.85</v>
      </c>
      <c r="AD308" s="27">
        <f t="shared" si="135"/>
        <v>546645.42000000004</v>
      </c>
      <c r="AE308" s="27">
        <f t="shared" si="136"/>
        <v>412279.99</v>
      </c>
      <c r="AF308" s="27">
        <f t="shared" si="137"/>
        <v>277914.56000000006</v>
      </c>
      <c r="AG308" s="27">
        <f t="shared" si="138"/>
        <v>143549.13000000003</v>
      </c>
    </row>
    <row r="309" spans="1:33" x14ac:dyDescent="0.2">
      <c r="A309" s="36" t="s">
        <v>69</v>
      </c>
      <c r="B309" s="36" t="s">
        <v>35</v>
      </c>
      <c r="C309" s="36" t="s">
        <v>36</v>
      </c>
      <c r="D309" s="22" t="str">
        <f t="shared" si="119"/>
        <v>A-CAM II &gt; HC Legacy</v>
      </c>
      <c r="E309" s="23">
        <v>485250</v>
      </c>
      <c r="F309" s="23">
        <v>985937.14000000013</v>
      </c>
      <c r="G309" s="24">
        <f t="shared" si="115"/>
        <v>500687.14000000013</v>
      </c>
      <c r="H309" s="25">
        <f t="shared" si="116"/>
        <v>1.0318127563111801</v>
      </c>
      <c r="J309" s="27">
        <f t="shared" si="117"/>
        <v>985937.14000000013</v>
      </c>
      <c r="L309" s="27" t="str">
        <f t="shared" si="118"/>
        <v/>
      </c>
      <c r="M309" s="30"/>
      <c r="N309" s="30" t="str">
        <f t="shared" si="120"/>
        <v/>
      </c>
      <c r="O309" s="30" t="str">
        <f t="shared" si="121"/>
        <v/>
      </c>
      <c r="P309" s="30" t="str">
        <f t="shared" si="122"/>
        <v/>
      </c>
      <c r="Q309" s="30" t="str">
        <f t="shared" si="123"/>
        <v/>
      </c>
      <c r="R309" s="30" t="str">
        <f t="shared" si="124"/>
        <v/>
      </c>
      <c r="S309" s="30" t="str">
        <f t="shared" si="125"/>
        <v/>
      </c>
      <c r="T309" s="30" t="str">
        <f t="shared" si="126"/>
        <v/>
      </c>
      <c r="U309" s="30"/>
      <c r="V309" s="27" t="str">
        <f t="shared" si="127"/>
        <v/>
      </c>
      <c r="W309" s="27" t="str">
        <f t="shared" si="128"/>
        <v/>
      </c>
      <c r="X309" s="29" t="str">
        <f t="shared" si="129"/>
        <v/>
      </c>
      <c r="Y309" s="27" t="str">
        <f t="shared" si="130"/>
        <v/>
      </c>
      <c r="Z309" s="27" t="str">
        <f t="shared" si="131"/>
        <v/>
      </c>
      <c r="AA309" s="27" t="str">
        <f t="shared" si="132"/>
        <v/>
      </c>
      <c r="AB309" s="27" t="str">
        <f t="shared" si="133"/>
        <v/>
      </c>
      <c r="AC309" s="27" t="str">
        <f t="shared" si="134"/>
        <v/>
      </c>
      <c r="AD309" s="27" t="str">
        <f t="shared" si="135"/>
        <v/>
      </c>
      <c r="AE309" s="27" t="str">
        <f t="shared" si="136"/>
        <v/>
      </c>
      <c r="AF309" s="27" t="str">
        <f t="shared" si="137"/>
        <v/>
      </c>
      <c r="AG309" s="27" t="str">
        <f t="shared" si="138"/>
        <v/>
      </c>
    </row>
    <row r="310" spans="1:33" x14ac:dyDescent="0.2">
      <c r="A310" s="36" t="s">
        <v>76</v>
      </c>
      <c r="B310" s="36" t="s">
        <v>304</v>
      </c>
      <c r="C310" s="36" t="s">
        <v>305</v>
      </c>
      <c r="D310" s="22" t="str">
        <f t="shared" si="119"/>
        <v>Tier 3</v>
      </c>
      <c r="E310" s="23">
        <v>802533</v>
      </c>
      <c r="F310" s="23">
        <v>398907.63</v>
      </c>
      <c r="G310" s="24">
        <f t="shared" si="115"/>
        <v>-403625.37</v>
      </c>
      <c r="H310" s="25">
        <f t="shared" si="116"/>
        <v>0.50293928100152885</v>
      </c>
      <c r="J310" s="27" t="str">
        <f t="shared" si="117"/>
        <v/>
      </c>
      <c r="L310" s="27" t="str">
        <f t="shared" si="118"/>
        <v/>
      </c>
      <c r="M310" s="30"/>
      <c r="N310" s="30" t="str">
        <f t="shared" si="120"/>
        <v/>
      </c>
      <c r="O310" s="30" t="str">
        <f t="shared" si="121"/>
        <v/>
      </c>
      <c r="P310" s="30" t="str">
        <f t="shared" si="122"/>
        <v/>
      </c>
      <c r="Q310" s="30" t="str">
        <f t="shared" si="123"/>
        <v/>
      </c>
      <c r="R310" s="30" t="str">
        <f t="shared" si="124"/>
        <v/>
      </c>
      <c r="S310" s="30" t="str">
        <f t="shared" si="125"/>
        <v/>
      </c>
      <c r="T310" s="30" t="str">
        <f t="shared" si="126"/>
        <v/>
      </c>
      <c r="U310" s="30"/>
      <c r="V310" s="27">
        <f t="shared" si="127"/>
        <v>40362.537000000004</v>
      </c>
      <c r="W310" s="27">
        <f t="shared" si="128"/>
        <v>40126.65</v>
      </c>
      <c r="X310" s="29" t="str">
        <f t="shared" si="129"/>
        <v>Yes</v>
      </c>
      <c r="Y310" s="27">
        <f t="shared" si="130"/>
        <v>762170.46299999999</v>
      </c>
      <c r="Z310" s="27">
        <f t="shared" si="131"/>
        <v>721807.92599999998</v>
      </c>
      <c r="AA310" s="27">
        <f t="shared" si="132"/>
        <v>681445.38899999997</v>
      </c>
      <c r="AB310" s="27">
        <f t="shared" si="133"/>
        <v>641082.85199999996</v>
      </c>
      <c r="AC310" s="27">
        <f t="shared" si="134"/>
        <v>600720.31499999994</v>
      </c>
      <c r="AD310" s="27">
        <f t="shared" si="135"/>
        <v>560357.77800000005</v>
      </c>
      <c r="AE310" s="27">
        <f t="shared" si="136"/>
        <v>519995.24099999998</v>
      </c>
      <c r="AF310" s="27">
        <f t="shared" si="137"/>
        <v>479632.70400000003</v>
      </c>
      <c r="AG310" s="27">
        <f t="shared" si="138"/>
        <v>439270.16700000002</v>
      </c>
    </row>
    <row r="311" spans="1:33" x14ac:dyDescent="0.2">
      <c r="A311" s="36" t="s">
        <v>76</v>
      </c>
      <c r="B311" s="36" t="s">
        <v>349</v>
      </c>
      <c r="C311" s="36" t="s">
        <v>350</v>
      </c>
      <c r="D311" s="22" t="str">
        <f t="shared" si="119"/>
        <v>A-CAM II &gt; HC Legacy</v>
      </c>
      <c r="E311" s="23">
        <v>308406</v>
      </c>
      <c r="F311" s="23">
        <v>715622.19000000006</v>
      </c>
      <c r="G311" s="24">
        <f t="shared" si="115"/>
        <v>407216.19000000006</v>
      </c>
      <c r="H311" s="25">
        <f t="shared" si="116"/>
        <v>1.3203899729577246</v>
      </c>
      <c r="J311" s="27">
        <f t="shared" si="117"/>
        <v>715622.19000000006</v>
      </c>
      <c r="L311" s="27" t="str">
        <f t="shared" si="118"/>
        <v/>
      </c>
      <c r="M311" s="30"/>
      <c r="N311" s="30" t="str">
        <f t="shared" si="120"/>
        <v/>
      </c>
      <c r="O311" s="30" t="str">
        <f t="shared" si="121"/>
        <v/>
      </c>
      <c r="P311" s="30" t="str">
        <f t="shared" si="122"/>
        <v/>
      </c>
      <c r="Q311" s="30" t="str">
        <f t="shared" si="123"/>
        <v/>
      </c>
      <c r="R311" s="30" t="str">
        <f t="shared" si="124"/>
        <v/>
      </c>
      <c r="S311" s="30" t="str">
        <f t="shared" si="125"/>
        <v/>
      </c>
      <c r="T311" s="30" t="str">
        <f t="shared" si="126"/>
        <v/>
      </c>
      <c r="U311" s="30"/>
      <c r="V311" s="27" t="str">
        <f t="shared" si="127"/>
        <v/>
      </c>
      <c r="W311" s="27" t="str">
        <f t="shared" si="128"/>
        <v/>
      </c>
      <c r="X311" s="29" t="str">
        <f t="shared" si="129"/>
        <v/>
      </c>
      <c r="Y311" s="27" t="str">
        <f t="shared" si="130"/>
        <v/>
      </c>
      <c r="Z311" s="27" t="str">
        <f t="shared" si="131"/>
        <v/>
      </c>
      <c r="AA311" s="27" t="str">
        <f t="shared" si="132"/>
        <v/>
      </c>
      <c r="AB311" s="27" t="str">
        <f t="shared" si="133"/>
        <v/>
      </c>
      <c r="AC311" s="27" t="str">
        <f t="shared" si="134"/>
        <v/>
      </c>
      <c r="AD311" s="27" t="str">
        <f t="shared" si="135"/>
        <v/>
      </c>
      <c r="AE311" s="27" t="str">
        <f t="shared" si="136"/>
        <v/>
      </c>
      <c r="AF311" s="27" t="str">
        <f t="shared" si="137"/>
        <v/>
      </c>
      <c r="AG311" s="27" t="str">
        <f t="shared" si="138"/>
        <v/>
      </c>
    </row>
    <row r="312" spans="1:33" x14ac:dyDescent="0.2">
      <c r="A312" s="36" t="s">
        <v>76</v>
      </c>
      <c r="B312" s="36" t="s">
        <v>887</v>
      </c>
      <c r="C312" s="36" t="s">
        <v>888</v>
      </c>
      <c r="D312" s="22" t="str">
        <f t="shared" si="119"/>
        <v>Tier 3</v>
      </c>
      <c r="E312" s="23">
        <v>1212822</v>
      </c>
      <c r="F312" s="23">
        <v>511596.05</v>
      </c>
      <c r="G312" s="24">
        <f t="shared" si="115"/>
        <v>-701225.95</v>
      </c>
      <c r="H312" s="25">
        <f t="shared" si="116"/>
        <v>0.57817713563903028</v>
      </c>
      <c r="J312" s="27" t="str">
        <f t="shared" si="117"/>
        <v/>
      </c>
      <c r="L312" s="27" t="str">
        <f t="shared" si="118"/>
        <v/>
      </c>
      <c r="M312" s="30"/>
      <c r="N312" s="30" t="str">
        <f t="shared" si="120"/>
        <v/>
      </c>
      <c r="O312" s="30" t="str">
        <f t="shared" si="121"/>
        <v/>
      </c>
      <c r="P312" s="30" t="str">
        <f t="shared" si="122"/>
        <v/>
      </c>
      <c r="Q312" s="30" t="str">
        <f t="shared" si="123"/>
        <v/>
      </c>
      <c r="R312" s="30" t="str">
        <f t="shared" si="124"/>
        <v/>
      </c>
      <c r="S312" s="30" t="str">
        <f t="shared" si="125"/>
        <v/>
      </c>
      <c r="T312" s="30" t="str">
        <f t="shared" si="126"/>
        <v/>
      </c>
      <c r="U312" s="30"/>
      <c r="V312" s="27">
        <f t="shared" si="127"/>
        <v>70122.595000000001</v>
      </c>
      <c r="W312" s="27">
        <f t="shared" si="128"/>
        <v>60641.100000000006</v>
      </c>
      <c r="X312" s="29" t="str">
        <f t="shared" si="129"/>
        <v>Yes</v>
      </c>
      <c r="Y312" s="27">
        <f t="shared" si="130"/>
        <v>1142699.405</v>
      </c>
      <c r="Z312" s="27">
        <f t="shared" si="131"/>
        <v>1072576.81</v>
      </c>
      <c r="AA312" s="27">
        <f t="shared" si="132"/>
        <v>1002454.2149999999</v>
      </c>
      <c r="AB312" s="27">
        <f t="shared" si="133"/>
        <v>932331.61999999988</v>
      </c>
      <c r="AC312" s="27">
        <f t="shared" si="134"/>
        <v>862209.02499999991</v>
      </c>
      <c r="AD312" s="27">
        <f t="shared" si="135"/>
        <v>792086.42999999993</v>
      </c>
      <c r="AE312" s="27">
        <f t="shared" si="136"/>
        <v>721963.83499999996</v>
      </c>
      <c r="AF312" s="27">
        <f t="shared" si="137"/>
        <v>651841.24</v>
      </c>
      <c r="AG312" s="27">
        <f t="shared" si="138"/>
        <v>581718.64500000002</v>
      </c>
    </row>
    <row r="313" spans="1:33" x14ac:dyDescent="0.2">
      <c r="A313" s="36" t="s">
        <v>77</v>
      </c>
      <c r="B313" s="36" t="s">
        <v>127</v>
      </c>
      <c r="C313" s="36" t="s">
        <v>128</v>
      </c>
      <c r="D313" s="22" t="str">
        <f t="shared" si="119"/>
        <v>Tier 3</v>
      </c>
      <c r="E313" s="23">
        <v>23986242</v>
      </c>
      <c r="F313" s="23">
        <v>17876682.77</v>
      </c>
      <c r="G313" s="24">
        <f t="shared" si="115"/>
        <v>-6109559.2300000004</v>
      </c>
      <c r="H313" s="25">
        <f t="shared" si="116"/>
        <v>0.25471098098651723</v>
      </c>
      <c r="J313" s="27" t="str">
        <f t="shared" si="117"/>
        <v/>
      </c>
      <c r="L313" s="27" t="str">
        <f t="shared" si="118"/>
        <v/>
      </c>
      <c r="M313" s="30"/>
      <c r="N313" s="30" t="str">
        <f t="shared" si="120"/>
        <v/>
      </c>
      <c r="O313" s="30" t="str">
        <f t="shared" si="121"/>
        <v/>
      </c>
      <c r="P313" s="30" t="str">
        <f t="shared" si="122"/>
        <v/>
      </c>
      <c r="Q313" s="30" t="str">
        <f t="shared" si="123"/>
        <v/>
      </c>
      <c r="R313" s="30" t="str">
        <f t="shared" si="124"/>
        <v/>
      </c>
      <c r="S313" s="30" t="str">
        <f t="shared" si="125"/>
        <v/>
      </c>
      <c r="T313" s="30" t="str">
        <f t="shared" si="126"/>
        <v/>
      </c>
      <c r="U313" s="30"/>
      <c r="V313" s="27">
        <f t="shared" si="127"/>
        <v>610955.92300000007</v>
      </c>
      <c r="W313" s="27">
        <f t="shared" si="128"/>
        <v>1199312.1000000001</v>
      </c>
      <c r="X313" s="29" t="str">
        <f t="shared" si="129"/>
        <v>No</v>
      </c>
      <c r="Y313" s="27">
        <f t="shared" si="130"/>
        <v>22786929.899999999</v>
      </c>
      <c r="Z313" s="27">
        <f t="shared" si="131"/>
        <v>21587617.800000001</v>
      </c>
      <c r="AA313" s="27">
        <f t="shared" si="132"/>
        <v>20388305.699999999</v>
      </c>
      <c r="AB313" s="27">
        <f t="shared" si="133"/>
        <v>19188993.600000001</v>
      </c>
      <c r="AC313" s="27">
        <f t="shared" si="134"/>
        <v>17989681.5</v>
      </c>
      <c r="AD313" s="27">
        <f t="shared" si="135"/>
        <v>17876682.77</v>
      </c>
      <c r="AE313" s="27">
        <f t="shared" si="136"/>
        <v>17876682.77</v>
      </c>
      <c r="AF313" s="27">
        <f t="shared" si="137"/>
        <v>17876682.77</v>
      </c>
      <c r="AG313" s="27">
        <f t="shared" si="138"/>
        <v>17876682.77</v>
      </c>
    </row>
    <row r="314" spans="1:33" x14ac:dyDescent="0.2">
      <c r="A314" s="36" t="s">
        <v>77</v>
      </c>
      <c r="B314" s="36" t="s">
        <v>543</v>
      </c>
      <c r="C314" s="36" t="s">
        <v>544</v>
      </c>
      <c r="D314" s="22" t="str">
        <f t="shared" si="119"/>
        <v>Tier 3</v>
      </c>
      <c r="E314" s="23">
        <v>5247984</v>
      </c>
      <c r="F314" s="23">
        <v>2933614.6</v>
      </c>
      <c r="G314" s="24">
        <f t="shared" si="115"/>
        <v>-2314369.4</v>
      </c>
      <c r="H314" s="25">
        <f t="shared" si="116"/>
        <v>0.44100161128540022</v>
      </c>
      <c r="J314" s="27" t="str">
        <f t="shared" si="117"/>
        <v/>
      </c>
      <c r="L314" s="27" t="str">
        <f t="shared" si="118"/>
        <v/>
      </c>
      <c r="M314" s="30"/>
      <c r="N314" s="30" t="str">
        <f t="shared" si="120"/>
        <v/>
      </c>
      <c r="O314" s="30" t="str">
        <f t="shared" si="121"/>
        <v/>
      </c>
      <c r="P314" s="30" t="str">
        <f t="shared" si="122"/>
        <v/>
      </c>
      <c r="Q314" s="30" t="str">
        <f t="shared" si="123"/>
        <v/>
      </c>
      <c r="R314" s="30" t="str">
        <f t="shared" si="124"/>
        <v/>
      </c>
      <c r="S314" s="30" t="str">
        <f t="shared" si="125"/>
        <v/>
      </c>
      <c r="T314" s="30" t="str">
        <f t="shared" si="126"/>
        <v/>
      </c>
      <c r="U314" s="30"/>
      <c r="V314" s="27">
        <f t="shared" si="127"/>
        <v>231436.94</v>
      </c>
      <c r="W314" s="27">
        <f t="shared" si="128"/>
        <v>262399.2</v>
      </c>
      <c r="X314" s="29" t="str">
        <f t="shared" si="129"/>
        <v>No</v>
      </c>
      <c r="Y314" s="27">
        <f t="shared" si="130"/>
        <v>4985584.8</v>
      </c>
      <c r="Z314" s="27">
        <f t="shared" si="131"/>
        <v>4723185.6000000006</v>
      </c>
      <c r="AA314" s="27">
        <f t="shared" si="132"/>
        <v>4460786.3999999994</v>
      </c>
      <c r="AB314" s="27">
        <f t="shared" si="133"/>
        <v>4198387.2</v>
      </c>
      <c r="AC314" s="27">
        <f t="shared" si="134"/>
        <v>3935988</v>
      </c>
      <c r="AD314" s="27">
        <f t="shared" si="135"/>
        <v>3673588.8</v>
      </c>
      <c r="AE314" s="27">
        <f t="shared" si="136"/>
        <v>3411189.6</v>
      </c>
      <c r="AF314" s="27">
        <f t="shared" si="137"/>
        <v>3148790.4</v>
      </c>
      <c r="AG314" s="27">
        <f t="shared" si="138"/>
        <v>2933614.6</v>
      </c>
    </row>
    <row r="315" spans="1:33" x14ac:dyDescent="0.2">
      <c r="A315" s="36" t="s">
        <v>77</v>
      </c>
      <c r="B315" s="36" t="s">
        <v>687</v>
      </c>
      <c r="C315" s="36" t="s">
        <v>688</v>
      </c>
      <c r="D315" s="22" t="str">
        <f t="shared" si="119"/>
        <v>Tier 1</v>
      </c>
      <c r="E315" s="23">
        <v>13565556</v>
      </c>
      <c r="F315" s="23">
        <v>13557605.52</v>
      </c>
      <c r="G315" s="24">
        <f t="shared" si="115"/>
        <v>-7950.480000000447</v>
      </c>
      <c r="H315" s="25">
        <f t="shared" si="116"/>
        <v>5.8607844750340106E-4</v>
      </c>
      <c r="J315" s="27" t="str">
        <f t="shared" si="117"/>
        <v/>
      </c>
      <c r="L315" s="27">
        <f t="shared" si="118"/>
        <v>13561580.76</v>
      </c>
      <c r="M315" s="30"/>
      <c r="N315" s="30" t="str">
        <f t="shared" si="120"/>
        <v/>
      </c>
      <c r="O315" s="30" t="str">
        <f t="shared" si="121"/>
        <v/>
      </c>
      <c r="P315" s="30" t="str">
        <f t="shared" si="122"/>
        <v/>
      </c>
      <c r="Q315" s="30" t="str">
        <f t="shared" si="123"/>
        <v/>
      </c>
      <c r="R315" s="30" t="str">
        <f t="shared" si="124"/>
        <v/>
      </c>
      <c r="S315" s="30" t="str">
        <f t="shared" si="125"/>
        <v/>
      </c>
      <c r="T315" s="30" t="str">
        <f t="shared" si="126"/>
        <v/>
      </c>
      <c r="U315" s="30"/>
      <c r="V315" s="27" t="str">
        <f t="shared" si="127"/>
        <v/>
      </c>
      <c r="W315" s="27" t="str">
        <f t="shared" si="128"/>
        <v/>
      </c>
      <c r="X315" s="29" t="str">
        <f t="shared" si="129"/>
        <v/>
      </c>
      <c r="Y315" s="27" t="str">
        <f t="shared" si="130"/>
        <v/>
      </c>
      <c r="Z315" s="27" t="str">
        <f t="shared" si="131"/>
        <v/>
      </c>
      <c r="AA315" s="27" t="str">
        <f t="shared" si="132"/>
        <v/>
      </c>
      <c r="AB315" s="27" t="str">
        <f t="shared" si="133"/>
        <v/>
      </c>
      <c r="AC315" s="27" t="str">
        <f t="shared" si="134"/>
        <v/>
      </c>
      <c r="AD315" s="27" t="str">
        <f t="shared" si="135"/>
        <v/>
      </c>
      <c r="AE315" s="27" t="str">
        <f t="shared" si="136"/>
        <v/>
      </c>
      <c r="AF315" s="27" t="str">
        <f t="shared" si="137"/>
        <v/>
      </c>
      <c r="AG315" s="27" t="str">
        <f t="shared" si="138"/>
        <v/>
      </c>
    </row>
    <row r="316" spans="1:33" x14ac:dyDescent="0.2">
      <c r="A316" s="36" t="s">
        <v>77</v>
      </c>
      <c r="B316" s="36" t="s">
        <v>703</v>
      </c>
      <c r="C316" s="36" t="s">
        <v>704</v>
      </c>
      <c r="D316" s="22" t="str">
        <f t="shared" si="119"/>
        <v>A-CAM II &gt; HC Legacy</v>
      </c>
      <c r="E316" s="23">
        <v>1858569</v>
      </c>
      <c r="F316" s="23">
        <v>2458474.2199999997</v>
      </c>
      <c r="G316" s="24">
        <f t="shared" si="115"/>
        <v>599905.21999999974</v>
      </c>
      <c r="H316" s="25">
        <f t="shared" si="116"/>
        <v>0.32277801900279179</v>
      </c>
      <c r="J316" s="27">
        <f t="shared" si="117"/>
        <v>2458474.2199999997</v>
      </c>
      <c r="L316" s="27" t="str">
        <f t="shared" si="118"/>
        <v/>
      </c>
      <c r="M316" s="30"/>
      <c r="N316" s="30" t="str">
        <f t="shared" si="120"/>
        <v/>
      </c>
      <c r="O316" s="30" t="str">
        <f t="shared" si="121"/>
        <v/>
      </c>
      <c r="P316" s="30" t="str">
        <f t="shared" si="122"/>
        <v/>
      </c>
      <c r="Q316" s="30" t="str">
        <f t="shared" si="123"/>
        <v/>
      </c>
      <c r="R316" s="30" t="str">
        <f t="shared" si="124"/>
        <v/>
      </c>
      <c r="S316" s="30" t="str">
        <f t="shared" si="125"/>
        <v/>
      </c>
      <c r="T316" s="30" t="str">
        <f t="shared" si="126"/>
        <v/>
      </c>
      <c r="U316" s="30"/>
      <c r="V316" s="27" t="str">
        <f t="shared" si="127"/>
        <v/>
      </c>
      <c r="W316" s="27" t="str">
        <f t="shared" si="128"/>
        <v/>
      </c>
      <c r="X316" s="29" t="str">
        <f t="shared" si="129"/>
        <v/>
      </c>
      <c r="Y316" s="27" t="str">
        <f t="shared" si="130"/>
        <v/>
      </c>
      <c r="Z316" s="27" t="str">
        <f t="shared" si="131"/>
        <v/>
      </c>
      <c r="AA316" s="27" t="str">
        <f t="shared" si="132"/>
        <v/>
      </c>
      <c r="AB316" s="27" t="str">
        <f t="shared" si="133"/>
        <v/>
      </c>
      <c r="AC316" s="27" t="str">
        <f t="shared" si="134"/>
        <v/>
      </c>
      <c r="AD316" s="27" t="str">
        <f t="shared" si="135"/>
        <v/>
      </c>
      <c r="AE316" s="27" t="str">
        <f t="shared" si="136"/>
        <v/>
      </c>
      <c r="AF316" s="27" t="str">
        <f t="shared" si="137"/>
        <v/>
      </c>
      <c r="AG316" s="27" t="str">
        <f t="shared" si="138"/>
        <v/>
      </c>
    </row>
    <row r="317" spans="1:33" x14ac:dyDescent="0.2">
      <c r="A317" s="36" t="s">
        <v>77</v>
      </c>
      <c r="B317" s="36" t="s">
        <v>997</v>
      </c>
      <c r="C317" s="36" t="s">
        <v>998</v>
      </c>
      <c r="D317" s="22" t="str">
        <f t="shared" si="119"/>
        <v>Tier 3</v>
      </c>
      <c r="E317" s="23">
        <v>26194494</v>
      </c>
      <c r="F317" s="23">
        <v>17419967.120000001</v>
      </c>
      <c r="G317" s="24">
        <f t="shared" si="115"/>
        <v>-8774526.879999999</v>
      </c>
      <c r="H317" s="25">
        <f t="shared" si="116"/>
        <v>0.33497600220870838</v>
      </c>
      <c r="J317" s="27" t="str">
        <f t="shared" si="117"/>
        <v/>
      </c>
      <c r="L317" s="27" t="str">
        <f t="shared" si="118"/>
        <v/>
      </c>
      <c r="M317" s="30"/>
      <c r="N317" s="30" t="str">
        <f t="shared" si="120"/>
        <v/>
      </c>
      <c r="O317" s="30" t="str">
        <f t="shared" si="121"/>
        <v/>
      </c>
      <c r="P317" s="30" t="str">
        <f t="shared" si="122"/>
        <v/>
      </c>
      <c r="Q317" s="30" t="str">
        <f t="shared" si="123"/>
        <v/>
      </c>
      <c r="R317" s="30" t="str">
        <f t="shared" si="124"/>
        <v/>
      </c>
      <c r="S317" s="30" t="str">
        <f t="shared" si="125"/>
        <v/>
      </c>
      <c r="T317" s="30" t="str">
        <f t="shared" si="126"/>
        <v/>
      </c>
      <c r="U317" s="30"/>
      <c r="V317" s="27">
        <f t="shared" si="127"/>
        <v>877452.68799999997</v>
      </c>
      <c r="W317" s="27">
        <f t="shared" si="128"/>
        <v>1309724.7000000002</v>
      </c>
      <c r="X317" s="29" t="str">
        <f t="shared" si="129"/>
        <v>No</v>
      </c>
      <c r="Y317" s="27">
        <f t="shared" si="130"/>
        <v>24884769.299999997</v>
      </c>
      <c r="Z317" s="27">
        <f t="shared" si="131"/>
        <v>23575044.600000001</v>
      </c>
      <c r="AA317" s="27">
        <f t="shared" si="132"/>
        <v>22265319.899999999</v>
      </c>
      <c r="AB317" s="27">
        <f t="shared" si="133"/>
        <v>20955595.200000003</v>
      </c>
      <c r="AC317" s="27">
        <f t="shared" si="134"/>
        <v>19645870.5</v>
      </c>
      <c r="AD317" s="27">
        <f t="shared" si="135"/>
        <v>18336145.799999997</v>
      </c>
      <c r="AE317" s="27">
        <f t="shared" si="136"/>
        <v>17419967.120000001</v>
      </c>
      <c r="AF317" s="27">
        <f t="shared" si="137"/>
        <v>17419967.120000001</v>
      </c>
      <c r="AG317" s="27">
        <f t="shared" si="138"/>
        <v>17419967.120000001</v>
      </c>
    </row>
    <row r="318" spans="1:33" x14ac:dyDescent="0.2">
      <c r="A318" s="36" t="s">
        <v>168</v>
      </c>
      <c r="B318" s="36" t="s">
        <v>167</v>
      </c>
      <c r="C318" s="36" t="s">
        <v>169</v>
      </c>
      <c r="D318" s="22" t="str">
        <f t="shared" si="119"/>
        <v>Tier 3</v>
      </c>
      <c r="E318" s="23">
        <v>3281496</v>
      </c>
      <c r="F318" s="23">
        <v>455952.33</v>
      </c>
      <c r="G318" s="24">
        <f t="shared" si="115"/>
        <v>-2825543.67</v>
      </c>
      <c r="H318" s="25">
        <f t="shared" si="116"/>
        <v>0.86105351644493855</v>
      </c>
      <c r="J318" s="27" t="str">
        <f t="shared" si="117"/>
        <v/>
      </c>
      <c r="L318" s="27" t="str">
        <f t="shared" si="118"/>
        <v/>
      </c>
      <c r="M318" s="30"/>
      <c r="N318" s="30" t="str">
        <f t="shared" si="120"/>
        <v/>
      </c>
      <c r="O318" s="30" t="str">
        <f t="shared" si="121"/>
        <v/>
      </c>
      <c r="P318" s="30" t="str">
        <f t="shared" si="122"/>
        <v/>
      </c>
      <c r="Q318" s="30" t="str">
        <f t="shared" si="123"/>
        <v/>
      </c>
      <c r="R318" s="30" t="str">
        <f t="shared" si="124"/>
        <v/>
      </c>
      <c r="S318" s="30" t="str">
        <f t="shared" si="125"/>
        <v/>
      </c>
      <c r="T318" s="30" t="str">
        <f t="shared" si="126"/>
        <v/>
      </c>
      <c r="U318" s="30"/>
      <c r="V318" s="27">
        <f t="shared" si="127"/>
        <v>282554.36700000003</v>
      </c>
      <c r="W318" s="27">
        <f t="shared" si="128"/>
        <v>164074.80000000002</v>
      </c>
      <c r="X318" s="29" t="str">
        <f t="shared" si="129"/>
        <v>Yes</v>
      </c>
      <c r="Y318" s="27">
        <f t="shared" si="130"/>
        <v>2998941.6329999999</v>
      </c>
      <c r="Z318" s="27">
        <f t="shared" si="131"/>
        <v>2716387.2660000003</v>
      </c>
      <c r="AA318" s="27">
        <f t="shared" si="132"/>
        <v>2433832.8989999997</v>
      </c>
      <c r="AB318" s="27">
        <f t="shared" si="133"/>
        <v>2151278.5319999997</v>
      </c>
      <c r="AC318" s="27">
        <f t="shared" si="134"/>
        <v>1868724.165</v>
      </c>
      <c r="AD318" s="27">
        <f t="shared" si="135"/>
        <v>1586169.7980000002</v>
      </c>
      <c r="AE318" s="27">
        <f t="shared" si="136"/>
        <v>1303615.4309999999</v>
      </c>
      <c r="AF318" s="27">
        <f t="shared" si="137"/>
        <v>1021061.064</v>
      </c>
      <c r="AG318" s="27">
        <f t="shared" si="138"/>
        <v>738506.69700000004</v>
      </c>
    </row>
    <row r="319" spans="1:33" x14ac:dyDescent="0.2">
      <c r="A319" s="36" t="s">
        <v>168</v>
      </c>
      <c r="B319" s="36" t="s">
        <v>302</v>
      </c>
      <c r="C319" s="36" t="s">
        <v>303</v>
      </c>
      <c r="D319" s="22" t="str">
        <f t="shared" si="119"/>
        <v>Tier 3</v>
      </c>
      <c r="E319" s="23">
        <v>1881258</v>
      </c>
      <c r="F319" s="23">
        <v>629587.98</v>
      </c>
      <c r="G319" s="24">
        <f t="shared" si="115"/>
        <v>-1251670.02</v>
      </c>
      <c r="H319" s="25">
        <f t="shared" si="116"/>
        <v>0.66533671617609069</v>
      </c>
      <c r="J319" s="27" t="str">
        <f t="shared" si="117"/>
        <v/>
      </c>
      <c r="L319" s="27" t="str">
        <f t="shared" si="118"/>
        <v/>
      </c>
      <c r="M319" s="30"/>
      <c r="N319" s="30" t="str">
        <f t="shared" si="120"/>
        <v/>
      </c>
      <c r="O319" s="30" t="str">
        <f t="shared" si="121"/>
        <v/>
      </c>
      <c r="P319" s="30" t="str">
        <f t="shared" si="122"/>
        <v/>
      </c>
      <c r="Q319" s="30" t="str">
        <f t="shared" si="123"/>
        <v/>
      </c>
      <c r="R319" s="30" t="str">
        <f t="shared" si="124"/>
        <v/>
      </c>
      <c r="S319" s="30" t="str">
        <f t="shared" si="125"/>
        <v/>
      </c>
      <c r="T319" s="30" t="str">
        <f t="shared" si="126"/>
        <v/>
      </c>
      <c r="U319" s="30"/>
      <c r="V319" s="27">
        <f t="shared" si="127"/>
        <v>125167.00200000001</v>
      </c>
      <c r="W319" s="27">
        <f t="shared" si="128"/>
        <v>94062.900000000009</v>
      </c>
      <c r="X319" s="29" t="str">
        <f t="shared" si="129"/>
        <v>Yes</v>
      </c>
      <c r="Y319" s="27">
        <f t="shared" si="130"/>
        <v>1756090.9980000001</v>
      </c>
      <c r="Z319" s="27">
        <f t="shared" si="131"/>
        <v>1630923.996</v>
      </c>
      <c r="AA319" s="27">
        <f t="shared" si="132"/>
        <v>1505756.9939999999</v>
      </c>
      <c r="AB319" s="27">
        <f t="shared" si="133"/>
        <v>1380589.9920000001</v>
      </c>
      <c r="AC319" s="27">
        <f t="shared" si="134"/>
        <v>1255422.99</v>
      </c>
      <c r="AD319" s="27">
        <f t="shared" si="135"/>
        <v>1130255.9879999999</v>
      </c>
      <c r="AE319" s="27">
        <f t="shared" si="136"/>
        <v>1005088.986</v>
      </c>
      <c r="AF319" s="27">
        <f t="shared" si="137"/>
        <v>879921.98399999994</v>
      </c>
      <c r="AG319" s="27">
        <f t="shared" si="138"/>
        <v>754754.98199999996</v>
      </c>
    </row>
    <row r="320" spans="1:33" x14ac:dyDescent="0.2">
      <c r="A320" s="36" t="s">
        <v>168</v>
      </c>
      <c r="B320" s="36" t="s">
        <v>705</v>
      </c>
      <c r="C320" s="36" t="s">
        <v>706</v>
      </c>
      <c r="D320" s="22" t="str">
        <f t="shared" si="119"/>
        <v>Tier 3</v>
      </c>
      <c r="E320" s="23">
        <v>8702856</v>
      </c>
      <c r="F320" s="23">
        <v>6807.94</v>
      </c>
      <c r="G320" s="24">
        <f t="shared" si="115"/>
        <v>-8696048.0600000005</v>
      </c>
      <c r="H320" s="25">
        <f t="shared" si="116"/>
        <v>0.99921773495965005</v>
      </c>
      <c r="J320" s="27" t="str">
        <f t="shared" si="117"/>
        <v/>
      </c>
      <c r="L320" s="27" t="str">
        <f t="shared" si="118"/>
        <v/>
      </c>
      <c r="M320" s="30"/>
      <c r="N320" s="30" t="str">
        <f t="shared" si="120"/>
        <v/>
      </c>
      <c r="O320" s="30" t="str">
        <f t="shared" si="121"/>
        <v/>
      </c>
      <c r="P320" s="30" t="str">
        <f t="shared" si="122"/>
        <v/>
      </c>
      <c r="Q320" s="30" t="str">
        <f t="shared" si="123"/>
        <v/>
      </c>
      <c r="R320" s="30" t="str">
        <f t="shared" si="124"/>
        <v/>
      </c>
      <c r="S320" s="30" t="str">
        <f t="shared" si="125"/>
        <v/>
      </c>
      <c r="T320" s="30" t="str">
        <f t="shared" si="126"/>
        <v/>
      </c>
      <c r="U320" s="30"/>
      <c r="V320" s="27">
        <f t="shared" si="127"/>
        <v>869604.8060000001</v>
      </c>
      <c r="W320" s="27">
        <f t="shared" si="128"/>
        <v>435142.80000000005</v>
      </c>
      <c r="X320" s="29" t="str">
        <f t="shared" si="129"/>
        <v>Yes</v>
      </c>
      <c r="Y320" s="27">
        <f t="shared" si="130"/>
        <v>7833251.1940000011</v>
      </c>
      <c r="Z320" s="27">
        <f t="shared" si="131"/>
        <v>6963646.3880000012</v>
      </c>
      <c r="AA320" s="27">
        <f t="shared" si="132"/>
        <v>6094041.5820000004</v>
      </c>
      <c r="AB320" s="27">
        <f t="shared" si="133"/>
        <v>5224436.7760000005</v>
      </c>
      <c r="AC320" s="27">
        <f t="shared" si="134"/>
        <v>4354831.9700000007</v>
      </c>
      <c r="AD320" s="27">
        <f t="shared" si="135"/>
        <v>3485227.1640000003</v>
      </c>
      <c r="AE320" s="27">
        <f t="shared" si="136"/>
        <v>2615622.358</v>
      </c>
      <c r="AF320" s="27">
        <f t="shared" si="137"/>
        <v>1746017.5520000001</v>
      </c>
      <c r="AG320" s="27">
        <f t="shared" si="138"/>
        <v>876412.74600000004</v>
      </c>
    </row>
    <row r="321" spans="1:33" x14ac:dyDescent="0.2">
      <c r="A321" s="36" t="s">
        <v>168</v>
      </c>
      <c r="B321" s="36" t="s">
        <v>825</v>
      </c>
      <c r="C321" s="36" t="s">
        <v>826</v>
      </c>
      <c r="D321" s="22" t="str">
        <f t="shared" si="119"/>
        <v>Tier 3</v>
      </c>
      <c r="E321" s="23">
        <v>2182878</v>
      </c>
      <c r="F321" s="23">
        <v>499385.05</v>
      </c>
      <c r="G321" s="24">
        <f t="shared" si="115"/>
        <v>-1683492.95</v>
      </c>
      <c r="H321" s="25">
        <f t="shared" si="116"/>
        <v>0.7712263122354982</v>
      </c>
      <c r="J321" s="27" t="str">
        <f t="shared" si="117"/>
        <v/>
      </c>
      <c r="L321" s="27" t="str">
        <f t="shared" si="118"/>
        <v/>
      </c>
      <c r="M321" s="30"/>
      <c r="N321" s="30" t="str">
        <f t="shared" si="120"/>
        <v/>
      </c>
      <c r="O321" s="30" t="str">
        <f t="shared" si="121"/>
        <v/>
      </c>
      <c r="P321" s="30" t="str">
        <f t="shared" si="122"/>
        <v/>
      </c>
      <c r="Q321" s="30" t="str">
        <f t="shared" si="123"/>
        <v/>
      </c>
      <c r="R321" s="30" t="str">
        <f t="shared" si="124"/>
        <v/>
      </c>
      <c r="S321" s="30" t="str">
        <f t="shared" si="125"/>
        <v/>
      </c>
      <c r="T321" s="30" t="str">
        <f t="shared" si="126"/>
        <v/>
      </c>
      <c r="U321" s="30"/>
      <c r="V321" s="27">
        <f t="shared" si="127"/>
        <v>168349.29500000001</v>
      </c>
      <c r="W321" s="27">
        <f t="shared" si="128"/>
        <v>109143.90000000001</v>
      </c>
      <c r="X321" s="29" t="str">
        <f t="shared" si="129"/>
        <v>Yes</v>
      </c>
      <c r="Y321" s="27">
        <f t="shared" si="130"/>
        <v>2014528.7050000001</v>
      </c>
      <c r="Z321" s="27">
        <f t="shared" si="131"/>
        <v>1846179.4100000001</v>
      </c>
      <c r="AA321" s="27">
        <f t="shared" si="132"/>
        <v>1677830.115</v>
      </c>
      <c r="AB321" s="27">
        <f t="shared" si="133"/>
        <v>1509480.8199999998</v>
      </c>
      <c r="AC321" s="27">
        <f t="shared" si="134"/>
        <v>1341131.5249999999</v>
      </c>
      <c r="AD321" s="27">
        <f t="shared" si="135"/>
        <v>1172782.23</v>
      </c>
      <c r="AE321" s="27">
        <f t="shared" si="136"/>
        <v>1004432.9349999999</v>
      </c>
      <c r="AF321" s="27">
        <f t="shared" si="137"/>
        <v>836083.64</v>
      </c>
      <c r="AG321" s="27">
        <f t="shared" si="138"/>
        <v>667734.34499999997</v>
      </c>
    </row>
    <row r="322" spans="1:33" x14ac:dyDescent="0.2">
      <c r="A322" s="36" t="s">
        <v>168</v>
      </c>
      <c r="B322" s="36" t="s">
        <v>873</v>
      </c>
      <c r="C322" s="36" t="s">
        <v>874</v>
      </c>
      <c r="D322" s="22" t="str">
        <f t="shared" si="119"/>
        <v>Tier 3</v>
      </c>
      <c r="E322" s="23">
        <v>5097720</v>
      </c>
      <c r="F322" s="23">
        <v>1561141.08</v>
      </c>
      <c r="G322" s="24">
        <f t="shared" ref="G322:G383" si="139">F322-E322</f>
        <v>-3536578.92</v>
      </c>
      <c r="H322" s="25">
        <f t="shared" ref="H322:H383" si="140">IF(E322=0,1,ABS(G322/E322))</f>
        <v>0.69375699724582751</v>
      </c>
      <c r="J322" s="27" t="str">
        <f t="shared" ref="J322:J383" si="141">IF(AND(F322&gt;E322),F322,"")</f>
        <v/>
      </c>
      <c r="L322" s="27" t="str">
        <f t="shared" ref="L322:L383" si="142">IF(AND(F322&lt;E322,H322&lt;=10%),F322+(G322*0.5*-1),"")</f>
        <v/>
      </c>
      <c r="M322" s="30"/>
      <c r="N322" s="30" t="str">
        <f t="shared" si="120"/>
        <v/>
      </c>
      <c r="O322" s="30" t="str">
        <f t="shared" si="121"/>
        <v/>
      </c>
      <c r="P322" s="30" t="str">
        <f t="shared" si="122"/>
        <v/>
      </c>
      <c r="Q322" s="30" t="str">
        <f t="shared" si="123"/>
        <v/>
      </c>
      <c r="R322" s="30" t="str">
        <f t="shared" si="124"/>
        <v/>
      </c>
      <c r="S322" s="30" t="str">
        <f t="shared" si="125"/>
        <v/>
      </c>
      <c r="T322" s="30" t="str">
        <f t="shared" si="126"/>
        <v/>
      </c>
      <c r="U322" s="30"/>
      <c r="V322" s="27">
        <f t="shared" si="127"/>
        <v>353657.89199999999</v>
      </c>
      <c r="W322" s="27">
        <f t="shared" si="128"/>
        <v>254886</v>
      </c>
      <c r="X322" s="29" t="str">
        <f t="shared" si="129"/>
        <v>Yes</v>
      </c>
      <c r="Y322" s="27">
        <f t="shared" si="130"/>
        <v>4744062.108</v>
      </c>
      <c r="Z322" s="27">
        <f t="shared" si="131"/>
        <v>4390404.216</v>
      </c>
      <c r="AA322" s="27">
        <f t="shared" si="132"/>
        <v>4036746.324</v>
      </c>
      <c r="AB322" s="27">
        <f t="shared" si="133"/>
        <v>3683088.432</v>
      </c>
      <c r="AC322" s="27">
        <f t="shared" si="134"/>
        <v>3329430.54</v>
      </c>
      <c r="AD322" s="27">
        <f t="shared" si="135"/>
        <v>2975772.648</v>
      </c>
      <c r="AE322" s="27">
        <f t="shared" si="136"/>
        <v>2622114.7560000001</v>
      </c>
      <c r="AF322" s="27">
        <f t="shared" si="137"/>
        <v>2268456.8640000001</v>
      </c>
      <c r="AG322" s="27">
        <f t="shared" si="138"/>
        <v>1914798.9720000001</v>
      </c>
    </row>
    <row r="323" spans="1:33" x14ac:dyDescent="0.2">
      <c r="A323" s="36" t="s">
        <v>168</v>
      </c>
      <c r="B323" s="36" t="s">
        <v>909</v>
      </c>
      <c r="C323" s="36" t="s">
        <v>910</v>
      </c>
      <c r="D323" s="22" t="str">
        <f t="shared" ref="D323:D384" si="143">IF(F323&gt;E323,"A-CAM II &gt; HC Legacy",IF(H323&lt;=10%,"Tier 1",IF(AND(H323&gt;10%,H323&lt;=25%),"Tier 2","Tier 3")))</f>
        <v>Tier 3</v>
      </c>
      <c r="E323" s="23">
        <v>2253192</v>
      </c>
      <c r="F323" s="23">
        <v>395926.81999999995</v>
      </c>
      <c r="G323" s="24">
        <f t="shared" si="139"/>
        <v>-1857265.1800000002</v>
      </c>
      <c r="H323" s="25">
        <f t="shared" si="140"/>
        <v>0.8242818099833481</v>
      </c>
      <c r="J323" s="27" t="str">
        <f t="shared" si="141"/>
        <v/>
      </c>
      <c r="L323" s="27" t="str">
        <f t="shared" si="142"/>
        <v/>
      </c>
      <c r="M323" s="30"/>
      <c r="N323" s="30" t="str">
        <f t="shared" ref="N323:N384" si="144">IF(D323="Tier 2",0.2*G323*-1,"")</f>
        <v/>
      </c>
      <c r="O323" s="30" t="str">
        <f t="shared" ref="O323:O384" si="145">IF(D323="Tier 2",0.05*E323,"")</f>
        <v/>
      </c>
      <c r="P323" s="30" t="str">
        <f t="shared" ref="P323:P384" si="146">IF(D323="Tier 2",IF(N323&gt;O323,"Yes","No"),"")</f>
        <v/>
      </c>
      <c r="Q323" s="30" t="str">
        <f t="shared" ref="Q323:Q384" si="147">IF(AND(F323&lt;E323,H323&gt;10%,H323&lt;=25%),IF(G323*0.2*-1&gt;E323*0.05,F323+-1*G323*0.8,0)+IF(G323*0.2*-1&lt;=E323*0.05,MAX(F323,E323*0.95),0),"")</f>
        <v/>
      </c>
      <c r="R323" s="30" t="str">
        <f t="shared" ref="R323:R384" si="148">IF(AND(F323&lt;E323,H323&gt;10%,H323&lt;=25%),IF(G323*0.2*-1&gt;E323*0.05,F323+-1*G323*0.6,0)+IF(G323*0.2*-1&lt;=E323*0.05,MAX(F323,E323*0.9),0),"")</f>
        <v/>
      </c>
      <c r="S323" s="30" t="str">
        <f t="shared" ref="S323:S384" si="149">IF(AND(F323&lt;E323,H323&gt;10%,H323&lt;=25%),IF(G323*0.2*-1&gt;E323*0.05,F323+-1*G323*0.4,0)+IF(G323*0.2*-1&lt;=E323*0.05,MAX(F323,E323*0.85),0),"")</f>
        <v/>
      </c>
      <c r="T323" s="30" t="str">
        <f t="shared" ref="T323:T384" si="150">IF(AND(F323&lt;E323,H323&gt;10%,H323&lt;=25%),IF(G323*0.2*-1&gt;E323*0.05,F323+-1*G323*0.2,0)+IF(G323*0.2*-1&lt;=E323*0.05,MAX(F323,E323*0.8),0),"")</f>
        <v/>
      </c>
      <c r="U323" s="30"/>
      <c r="V323" s="27">
        <f t="shared" ref="V323:V384" si="151">IF(D323="Tier 3",0.1*G323*-1,"")</f>
        <v>185726.51800000004</v>
      </c>
      <c r="W323" s="27">
        <f t="shared" ref="W323:W384" si="152">IF(D323="Tier 3",0.05*E323,"")</f>
        <v>112659.6</v>
      </c>
      <c r="X323" s="29" t="str">
        <f t="shared" ref="X323:X384" si="153">IF(D323="Tier 3",IF(V323&gt;W323,"Yes","No"),"")</f>
        <v>Yes</v>
      </c>
      <c r="Y323" s="27">
        <f t="shared" ref="Y323:Y384" si="154">IF(AND(F323&lt;E323,H323&gt;25%),IF(G323*0.1*-1&gt;E323*0.05,F323+-1*G323*0.9,0)+IF(G323*0.1*-1&lt;=E323*0.05,MAX(F323,E323*0.95),0),"")</f>
        <v>2067465.4820000003</v>
      </c>
      <c r="Z323" s="27">
        <f t="shared" ref="Z323:Z384" si="155">IF(AND(F323&lt;E323,H323&gt;25%),IF(G323*0.1*-1&gt;E323*0.05,F323+-1*G323*0.8,0)+IF(G323*0.1*-1&lt;=E323*0.05,MAX(F323,E323*0.9),0),"")</f>
        <v>1881738.9640000002</v>
      </c>
      <c r="AA323" s="27">
        <f t="shared" ref="AA323:AA384" si="156">IF(AND(F323&lt;E323,H323&gt;25%),IF(G323*0.1*-1&gt;E323*0.05,F323+-1*G323*0.7,0)+IF(G323*0.1*-1&lt;=E323*0.05,MAX(F323,E323*0.85),0),"")</f>
        <v>1696012.446</v>
      </c>
      <c r="AB323" s="27">
        <f t="shared" ref="AB323:AB384" si="157">IF(AND(F323&lt;E323,H323&gt;25%),IF(G323*0.1*-1&gt;E323*0.05,F323+-1*G323*0.6,0)+IF(G323*0.1*-1&lt;=E323*0.05,MAX(F323,E323*0.8),0),"")</f>
        <v>1510285.9279999998</v>
      </c>
      <c r="AC323" s="27">
        <f t="shared" ref="AC323:AC384" si="158">IF(AND(F323&lt;E323,H323&gt;25%),IF(G323*0.1*-1&gt;E323*0.05,F323+-1*G323*0.5,0)+IF(G323*0.1*-1&lt;=E323*0.05,MAX(F323,E323*0.75),0),"")</f>
        <v>1324559.4100000001</v>
      </c>
      <c r="AD323" s="27">
        <f t="shared" ref="AD323:AD384" si="159">IF(AND(F323&lt;E323,H323&gt;25%),IF(G323*0.1*-1&gt;E323*0.05,F323+-1*G323*0.4,0)+IF(G323*0.1*-1&lt;=E323*0.05,MAX(F323,E323*0.7),0),"")</f>
        <v>1138832.892</v>
      </c>
      <c r="AE323" s="27">
        <f t="shared" ref="AE323:AE384" si="160">IF(AND(F323&lt;E323,H323&gt;25%),IF(G323*0.1*-1&gt;E323*0.05,F323+-1*G323*0.3,0)+IF(G323*0.1*-1&lt;=E323*0.05,MAX(F323,E323*0.65),0),"")</f>
        <v>953106.37399999995</v>
      </c>
      <c r="AF323" s="27">
        <f t="shared" ref="AF323:AF384" si="161">IF(AND(F323&lt;E323,H323&gt;25%),IF(G323*0.1*-1&gt;E323*0.05,F323+-1*G323*0.2,0)+IF(G323*0.1*-1&lt;=E323*0.05,MAX(F323,E323*0.6),0),"")</f>
        <v>767379.85600000003</v>
      </c>
      <c r="AG323" s="27">
        <f t="shared" ref="AG323:AG384" si="162">IF(AND(F323&lt;E323,H323&gt;25%),IF(G323*0.1*-1&gt;E323*0.05,F323+-1*G323*0.1,0)+IF(G323*0.1*-1&lt;=E323*0.05,MAX(F323,E323*0.55),0),"")</f>
        <v>581653.33799999999</v>
      </c>
    </row>
    <row r="324" spans="1:33" x14ac:dyDescent="0.2">
      <c r="A324" s="36" t="s">
        <v>168</v>
      </c>
      <c r="B324" s="36" t="s">
        <v>949</v>
      </c>
      <c r="C324" s="36" t="s">
        <v>950</v>
      </c>
      <c r="D324" s="22" t="str">
        <f t="shared" si="143"/>
        <v>A-CAM II &gt; HC Legacy</v>
      </c>
      <c r="E324" s="23">
        <v>1808214</v>
      </c>
      <c r="F324" s="23">
        <v>2215013.11</v>
      </c>
      <c r="G324" s="24">
        <f t="shared" si="139"/>
        <v>406799.10999999987</v>
      </c>
      <c r="H324" s="25">
        <f t="shared" si="140"/>
        <v>0.22497287931627555</v>
      </c>
      <c r="J324" s="27">
        <f t="shared" si="141"/>
        <v>2215013.11</v>
      </c>
      <c r="L324" s="27" t="str">
        <f t="shared" si="142"/>
        <v/>
      </c>
      <c r="M324" s="30"/>
      <c r="N324" s="30" t="str">
        <f t="shared" si="144"/>
        <v/>
      </c>
      <c r="O324" s="30" t="str">
        <f t="shared" si="145"/>
        <v/>
      </c>
      <c r="P324" s="30" t="str">
        <f t="shared" si="146"/>
        <v/>
      </c>
      <c r="Q324" s="30" t="str">
        <f t="shared" si="147"/>
        <v/>
      </c>
      <c r="R324" s="30" t="str">
        <f t="shared" si="148"/>
        <v/>
      </c>
      <c r="S324" s="30" t="str">
        <f t="shared" si="149"/>
        <v/>
      </c>
      <c r="T324" s="30" t="str">
        <f t="shared" si="150"/>
        <v/>
      </c>
      <c r="U324" s="30"/>
      <c r="V324" s="27" t="str">
        <f t="shared" si="151"/>
        <v/>
      </c>
      <c r="W324" s="27" t="str">
        <f t="shared" si="152"/>
        <v/>
      </c>
      <c r="X324" s="29" t="str">
        <f t="shared" si="153"/>
        <v/>
      </c>
      <c r="Y324" s="27" t="str">
        <f t="shared" si="154"/>
        <v/>
      </c>
      <c r="Z324" s="27" t="str">
        <f t="shared" si="155"/>
        <v/>
      </c>
      <c r="AA324" s="27" t="str">
        <f t="shared" si="156"/>
        <v/>
      </c>
      <c r="AB324" s="27" t="str">
        <f t="shared" si="157"/>
        <v/>
      </c>
      <c r="AC324" s="27" t="str">
        <f t="shared" si="158"/>
        <v/>
      </c>
      <c r="AD324" s="27" t="str">
        <f t="shared" si="159"/>
        <v/>
      </c>
      <c r="AE324" s="27" t="str">
        <f t="shared" si="160"/>
        <v/>
      </c>
      <c r="AF324" s="27" t="str">
        <f t="shared" si="161"/>
        <v/>
      </c>
      <c r="AG324" s="27" t="str">
        <f t="shared" si="162"/>
        <v/>
      </c>
    </row>
    <row r="325" spans="1:33" x14ac:dyDescent="0.2">
      <c r="A325" s="36" t="s">
        <v>168</v>
      </c>
      <c r="B325" s="36" t="s">
        <v>1066</v>
      </c>
      <c r="C325" s="36" t="s">
        <v>1067</v>
      </c>
      <c r="D325" s="22" t="str">
        <f t="shared" si="143"/>
        <v>Tier 3</v>
      </c>
      <c r="E325" s="23">
        <v>6820554</v>
      </c>
      <c r="F325" s="23">
        <v>2453552.39</v>
      </c>
      <c r="G325" s="24">
        <f t="shared" si="139"/>
        <v>-4367001.6099999994</v>
      </c>
      <c r="H325" s="25">
        <f t="shared" si="140"/>
        <v>0.6402708064476873</v>
      </c>
      <c r="J325" s="27" t="str">
        <f t="shared" si="141"/>
        <v/>
      </c>
      <c r="L325" s="27" t="str">
        <f t="shared" si="142"/>
        <v/>
      </c>
      <c r="M325" s="30"/>
      <c r="N325" s="30" t="str">
        <f t="shared" si="144"/>
        <v/>
      </c>
      <c r="O325" s="30" t="str">
        <f t="shared" si="145"/>
        <v/>
      </c>
      <c r="P325" s="30" t="str">
        <f t="shared" si="146"/>
        <v/>
      </c>
      <c r="Q325" s="30" t="str">
        <f t="shared" si="147"/>
        <v/>
      </c>
      <c r="R325" s="30" t="str">
        <f t="shared" si="148"/>
        <v/>
      </c>
      <c r="S325" s="30" t="str">
        <f t="shared" si="149"/>
        <v/>
      </c>
      <c r="T325" s="30" t="str">
        <f t="shared" si="150"/>
        <v/>
      </c>
      <c r="U325" s="30"/>
      <c r="V325" s="27">
        <f t="shared" si="151"/>
        <v>436700.16099999996</v>
      </c>
      <c r="W325" s="27">
        <f t="shared" si="152"/>
        <v>341027.7</v>
      </c>
      <c r="X325" s="29" t="str">
        <f t="shared" si="153"/>
        <v>Yes</v>
      </c>
      <c r="Y325" s="27">
        <f t="shared" si="154"/>
        <v>6383853.8389999997</v>
      </c>
      <c r="Z325" s="27">
        <f t="shared" si="155"/>
        <v>5947153.6779999994</v>
      </c>
      <c r="AA325" s="27">
        <f t="shared" si="156"/>
        <v>5510453.5169999991</v>
      </c>
      <c r="AB325" s="27">
        <f t="shared" si="157"/>
        <v>5073753.3559999997</v>
      </c>
      <c r="AC325" s="27">
        <f t="shared" si="158"/>
        <v>4637053.1950000003</v>
      </c>
      <c r="AD325" s="27">
        <f t="shared" si="159"/>
        <v>4200353.034</v>
      </c>
      <c r="AE325" s="27">
        <f t="shared" si="160"/>
        <v>3763652.8729999997</v>
      </c>
      <c r="AF325" s="27">
        <f t="shared" si="161"/>
        <v>3326952.7120000003</v>
      </c>
      <c r="AG325" s="27">
        <f t="shared" si="162"/>
        <v>2890252.551</v>
      </c>
    </row>
    <row r="326" spans="1:33" x14ac:dyDescent="0.2">
      <c r="A326" s="36" t="s">
        <v>168</v>
      </c>
      <c r="B326" s="36" t="s">
        <v>1096</v>
      </c>
      <c r="C326" s="36" t="s">
        <v>1097</v>
      </c>
      <c r="D326" s="22" t="str">
        <f t="shared" si="143"/>
        <v>Tier 3</v>
      </c>
      <c r="E326" s="23">
        <v>4065966</v>
      </c>
      <c r="F326" s="23">
        <v>338820.64</v>
      </c>
      <c r="G326" s="24">
        <f t="shared" si="139"/>
        <v>-3727145.36</v>
      </c>
      <c r="H326" s="25">
        <f t="shared" si="140"/>
        <v>0.9166690916746475</v>
      </c>
      <c r="J326" s="27" t="str">
        <f t="shared" si="141"/>
        <v/>
      </c>
      <c r="L326" s="27" t="str">
        <f t="shared" si="142"/>
        <v/>
      </c>
      <c r="M326" s="30"/>
      <c r="N326" s="30" t="str">
        <f t="shared" si="144"/>
        <v/>
      </c>
      <c r="O326" s="30" t="str">
        <f t="shared" si="145"/>
        <v/>
      </c>
      <c r="P326" s="30" t="str">
        <f t="shared" si="146"/>
        <v/>
      </c>
      <c r="Q326" s="30" t="str">
        <f t="shared" si="147"/>
        <v/>
      </c>
      <c r="R326" s="30" t="str">
        <f t="shared" si="148"/>
        <v/>
      </c>
      <c r="S326" s="30" t="str">
        <f t="shared" si="149"/>
        <v/>
      </c>
      <c r="T326" s="30" t="str">
        <f t="shared" si="150"/>
        <v/>
      </c>
      <c r="U326" s="30"/>
      <c r="V326" s="27">
        <f t="shared" si="151"/>
        <v>372714.53600000002</v>
      </c>
      <c r="W326" s="27">
        <f t="shared" si="152"/>
        <v>203298.30000000002</v>
      </c>
      <c r="X326" s="29" t="str">
        <f t="shared" si="153"/>
        <v>Yes</v>
      </c>
      <c r="Y326" s="27">
        <f t="shared" si="154"/>
        <v>3693251.4640000002</v>
      </c>
      <c r="Z326" s="27">
        <f t="shared" si="155"/>
        <v>3320536.9280000003</v>
      </c>
      <c r="AA326" s="27">
        <f t="shared" si="156"/>
        <v>2947822.392</v>
      </c>
      <c r="AB326" s="27">
        <f t="shared" si="157"/>
        <v>2575107.8560000001</v>
      </c>
      <c r="AC326" s="27">
        <f t="shared" si="158"/>
        <v>2202393.3199999998</v>
      </c>
      <c r="AD326" s="27">
        <f t="shared" si="159"/>
        <v>1829678.784</v>
      </c>
      <c r="AE326" s="27">
        <f t="shared" si="160"/>
        <v>1456964.2480000001</v>
      </c>
      <c r="AF326" s="27">
        <f t="shared" si="161"/>
        <v>1084249.7120000001</v>
      </c>
      <c r="AG326" s="27">
        <f t="shared" si="162"/>
        <v>711535.17599999998</v>
      </c>
    </row>
    <row r="327" spans="1:33" x14ac:dyDescent="0.2">
      <c r="A327" s="36" t="s">
        <v>80</v>
      </c>
      <c r="B327" s="36" t="s">
        <v>122</v>
      </c>
      <c r="C327" s="36" t="s">
        <v>123</v>
      </c>
      <c r="D327" s="22" t="str">
        <f t="shared" si="143"/>
        <v>A-CAM II &gt; HC Legacy</v>
      </c>
      <c r="E327" s="23">
        <v>6091386</v>
      </c>
      <c r="F327" s="23">
        <v>8461180.25</v>
      </c>
      <c r="G327" s="24">
        <f t="shared" si="139"/>
        <v>2369794.25</v>
      </c>
      <c r="H327" s="25">
        <f t="shared" si="140"/>
        <v>0.38904023649133385</v>
      </c>
      <c r="J327" s="27">
        <f t="shared" si="141"/>
        <v>8461180.25</v>
      </c>
      <c r="L327" s="27" t="str">
        <f t="shared" si="142"/>
        <v/>
      </c>
      <c r="M327" s="30"/>
      <c r="N327" s="30" t="str">
        <f t="shared" si="144"/>
        <v/>
      </c>
      <c r="O327" s="30" t="str">
        <f t="shared" si="145"/>
        <v/>
      </c>
      <c r="P327" s="30" t="str">
        <f t="shared" si="146"/>
        <v/>
      </c>
      <c r="Q327" s="30" t="str">
        <f t="shared" si="147"/>
        <v/>
      </c>
      <c r="R327" s="30" t="str">
        <f t="shared" si="148"/>
        <v/>
      </c>
      <c r="S327" s="30" t="str">
        <f t="shared" si="149"/>
        <v/>
      </c>
      <c r="T327" s="30" t="str">
        <f t="shared" si="150"/>
        <v/>
      </c>
      <c r="U327" s="30"/>
      <c r="V327" s="27" t="str">
        <f t="shared" si="151"/>
        <v/>
      </c>
      <c r="W327" s="27" t="str">
        <f t="shared" si="152"/>
        <v/>
      </c>
      <c r="X327" s="29" t="str">
        <f t="shared" si="153"/>
        <v/>
      </c>
      <c r="Y327" s="27" t="str">
        <f t="shared" si="154"/>
        <v/>
      </c>
      <c r="Z327" s="27" t="str">
        <f t="shared" si="155"/>
        <v/>
      </c>
      <c r="AA327" s="27" t="str">
        <f t="shared" si="156"/>
        <v/>
      </c>
      <c r="AB327" s="27" t="str">
        <f t="shared" si="157"/>
        <v/>
      </c>
      <c r="AC327" s="27" t="str">
        <f t="shared" si="158"/>
        <v/>
      </c>
      <c r="AD327" s="27" t="str">
        <f t="shared" si="159"/>
        <v/>
      </c>
      <c r="AE327" s="27" t="str">
        <f t="shared" si="160"/>
        <v/>
      </c>
      <c r="AF327" s="27" t="str">
        <f t="shared" si="161"/>
        <v/>
      </c>
      <c r="AG327" s="27" t="str">
        <f t="shared" si="162"/>
        <v/>
      </c>
    </row>
    <row r="328" spans="1:33" x14ac:dyDescent="0.2">
      <c r="A328" s="36" t="s">
        <v>80</v>
      </c>
      <c r="B328" s="36" t="s">
        <v>296</v>
      </c>
      <c r="C328" s="36" t="s">
        <v>297</v>
      </c>
      <c r="D328" s="22" t="str">
        <f t="shared" si="143"/>
        <v>Tier 3</v>
      </c>
      <c r="E328" s="23">
        <v>13320750</v>
      </c>
      <c r="F328" s="23">
        <v>7956244.1100000003</v>
      </c>
      <c r="G328" s="24">
        <f t="shared" si="139"/>
        <v>-5364505.8899999997</v>
      </c>
      <c r="H328" s="25">
        <f t="shared" si="140"/>
        <v>0.40271800686898257</v>
      </c>
      <c r="J328" s="27" t="str">
        <f t="shared" si="141"/>
        <v/>
      </c>
      <c r="L328" s="27" t="str">
        <f t="shared" si="142"/>
        <v/>
      </c>
      <c r="M328" s="30"/>
      <c r="N328" s="30" t="str">
        <f t="shared" si="144"/>
        <v/>
      </c>
      <c r="O328" s="30" t="str">
        <f t="shared" si="145"/>
        <v/>
      </c>
      <c r="P328" s="30" t="str">
        <f t="shared" si="146"/>
        <v/>
      </c>
      <c r="Q328" s="30" t="str">
        <f t="shared" si="147"/>
        <v/>
      </c>
      <c r="R328" s="30" t="str">
        <f t="shared" si="148"/>
        <v/>
      </c>
      <c r="S328" s="30" t="str">
        <f t="shared" si="149"/>
        <v/>
      </c>
      <c r="T328" s="30" t="str">
        <f t="shared" si="150"/>
        <v/>
      </c>
      <c r="U328" s="30"/>
      <c r="V328" s="27">
        <f t="shared" si="151"/>
        <v>536450.58900000004</v>
      </c>
      <c r="W328" s="27">
        <f t="shared" si="152"/>
        <v>666037.5</v>
      </c>
      <c r="X328" s="29" t="str">
        <f t="shared" si="153"/>
        <v>No</v>
      </c>
      <c r="Y328" s="27">
        <f t="shared" si="154"/>
        <v>12654712.5</v>
      </c>
      <c r="Z328" s="27">
        <f t="shared" si="155"/>
        <v>11988675</v>
      </c>
      <c r="AA328" s="27">
        <f t="shared" si="156"/>
        <v>11322637.5</v>
      </c>
      <c r="AB328" s="27">
        <f t="shared" si="157"/>
        <v>10656600</v>
      </c>
      <c r="AC328" s="27">
        <f t="shared" si="158"/>
        <v>9990562.5</v>
      </c>
      <c r="AD328" s="27">
        <f t="shared" si="159"/>
        <v>9324525</v>
      </c>
      <c r="AE328" s="27">
        <f t="shared" si="160"/>
        <v>8658487.5</v>
      </c>
      <c r="AF328" s="27">
        <f t="shared" si="161"/>
        <v>7992450</v>
      </c>
      <c r="AG328" s="27">
        <f t="shared" si="162"/>
        <v>7956244.1100000003</v>
      </c>
    </row>
    <row r="329" spans="1:33" x14ac:dyDescent="0.2">
      <c r="A329" s="36" t="s">
        <v>80</v>
      </c>
      <c r="B329" s="36" t="s">
        <v>345</v>
      </c>
      <c r="C329" s="36" t="s">
        <v>346</v>
      </c>
      <c r="D329" s="22" t="str">
        <f t="shared" si="143"/>
        <v>A-CAM II &gt; HC Legacy</v>
      </c>
      <c r="E329" s="23">
        <v>4458072</v>
      </c>
      <c r="F329" s="23">
        <v>9121094.6600000001</v>
      </c>
      <c r="G329" s="24">
        <f t="shared" si="139"/>
        <v>4663022.66</v>
      </c>
      <c r="H329" s="25">
        <f t="shared" si="140"/>
        <v>1.0459729362827699</v>
      </c>
      <c r="J329" s="27">
        <f t="shared" si="141"/>
        <v>9121094.6600000001</v>
      </c>
      <c r="L329" s="27" t="str">
        <f t="shared" si="142"/>
        <v/>
      </c>
      <c r="M329" s="30"/>
      <c r="N329" s="30" t="str">
        <f t="shared" si="144"/>
        <v/>
      </c>
      <c r="O329" s="30" t="str">
        <f t="shared" si="145"/>
        <v/>
      </c>
      <c r="P329" s="30" t="str">
        <f t="shared" si="146"/>
        <v/>
      </c>
      <c r="Q329" s="30" t="str">
        <f t="shared" si="147"/>
        <v/>
      </c>
      <c r="R329" s="30" t="str">
        <f t="shared" si="148"/>
        <v/>
      </c>
      <c r="S329" s="30" t="str">
        <f t="shared" si="149"/>
        <v/>
      </c>
      <c r="T329" s="30" t="str">
        <f t="shared" si="150"/>
        <v/>
      </c>
      <c r="U329" s="30"/>
      <c r="V329" s="27" t="str">
        <f t="shared" si="151"/>
        <v/>
      </c>
      <c r="W329" s="27" t="str">
        <f t="shared" si="152"/>
        <v/>
      </c>
      <c r="X329" s="29" t="str">
        <f t="shared" si="153"/>
        <v/>
      </c>
      <c r="Y329" s="27" t="str">
        <f t="shared" si="154"/>
        <v/>
      </c>
      <c r="Z329" s="27" t="str">
        <f t="shared" si="155"/>
        <v/>
      </c>
      <c r="AA329" s="27" t="str">
        <f t="shared" si="156"/>
        <v/>
      </c>
      <c r="AB329" s="27" t="str">
        <f t="shared" si="157"/>
        <v/>
      </c>
      <c r="AC329" s="27" t="str">
        <f t="shared" si="158"/>
        <v/>
      </c>
      <c r="AD329" s="27" t="str">
        <f t="shared" si="159"/>
        <v/>
      </c>
      <c r="AE329" s="27" t="str">
        <f t="shared" si="160"/>
        <v/>
      </c>
      <c r="AF329" s="27" t="str">
        <f t="shared" si="161"/>
        <v/>
      </c>
      <c r="AG329" s="27" t="str">
        <f t="shared" si="162"/>
        <v/>
      </c>
    </row>
    <row r="330" spans="1:33" x14ac:dyDescent="0.2">
      <c r="A330" s="36" t="s">
        <v>80</v>
      </c>
      <c r="B330" s="36" t="s">
        <v>353</v>
      </c>
      <c r="C330" s="36" t="s">
        <v>354</v>
      </c>
      <c r="D330" s="22" t="str">
        <f t="shared" si="143"/>
        <v>A-CAM II &gt; HC Legacy</v>
      </c>
      <c r="E330" s="23">
        <v>3816888</v>
      </c>
      <c r="F330" s="23">
        <v>6440821.5300000003</v>
      </c>
      <c r="G330" s="24">
        <f t="shared" si="139"/>
        <v>2623933.5300000003</v>
      </c>
      <c r="H330" s="25">
        <f t="shared" si="140"/>
        <v>0.68745363500317547</v>
      </c>
      <c r="J330" s="27">
        <f t="shared" si="141"/>
        <v>6440821.5300000003</v>
      </c>
      <c r="L330" s="27" t="str">
        <f t="shared" si="142"/>
        <v/>
      </c>
      <c r="M330" s="30"/>
      <c r="N330" s="30" t="str">
        <f t="shared" si="144"/>
        <v/>
      </c>
      <c r="O330" s="30" t="str">
        <f t="shared" si="145"/>
        <v/>
      </c>
      <c r="P330" s="30" t="str">
        <f t="shared" si="146"/>
        <v/>
      </c>
      <c r="Q330" s="30" t="str">
        <f t="shared" si="147"/>
        <v/>
      </c>
      <c r="R330" s="30" t="str">
        <f t="shared" si="148"/>
        <v/>
      </c>
      <c r="S330" s="30" t="str">
        <f t="shared" si="149"/>
        <v/>
      </c>
      <c r="T330" s="30" t="str">
        <f t="shared" si="150"/>
        <v/>
      </c>
      <c r="U330" s="30"/>
      <c r="V330" s="27" t="str">
        <f t="shared" si="151"/>
        <v/>
      </c>
      <c r="W330" s="27" t="str">
        <f t="shared" si="152"/>
        <v/>
      </c>
      <c r="X330" s="29" t="str">
        <f t="shared" si="153"/>
        <v/>
      </c>
      <c r="Y330" s="27" t="str">
        <f t="shared" si="154"/>
        <v/>
      </c>
      <c r="Z330" s="27" t="str">
        <f t="shared" si="155"/>
        <v/>
      </c>
      <c r="AA330" s="27" t="str">
        <f t="shared" si="156"/>
        <v/>
      </c>
      <c r="AB330" s="27" t="str">
        <f t="shared" si="157"/>
        <v/>
      </c>
      <c r="AC330" s="27" t="str">
        <f t="shared" si="158"/>
        <v/>
      </c>
      <c r="AD330" s="27" t="str">
        <f t="shared" si="159"/>
        <v/>
      </c>
      <c r="AE330" s="27" t="str">
        <f t="shared" si="160"/>
        <v/>
      </c>
      <c r="AF330" s="27" t="str">
        <f t="shared" si="161"/>
        <v/>
      </c>
      <c r="AG330" s="27" t="str">
        <f t="shared" si="162"/>
        <v/>
      </c>
    </row>
    <row r="331" spans="1:33" x14ac:dyDescent="0.2">
      <c r="A331" s="36" t="s">
        <v>80</v>
      </c>
      <c r="B331" s="36" t="s">
        <v>633</v>
      </c>
      <c r="C331" s="36" t="s">
        <v>634</v>
      </c>
      <c r="D331" s="22" t="str">
        <f t="shared" si="143"/>
        <v>Tier 3</v>
      </c>
      <c r="E331" s="23">
        <v>2777280</v>
      </c>
      <c r="F331" s="23">
        <v>1686362.24</v>
      </c>
      <c r="G331" s="24">
        <f t="shared" si="139"/>
        <v>-1090917.76</v>
      </c>
      <c r="H331" s="25">
        <f t="shared" si="140"/>
        <v>0.39280078350040326</v>
      </c>
      <c r="J331" s="27" t="str">
        <f t="shared" si="141"/>
        <v/>
      </c>
      <c r="L331" s="27" t="str">
        <f t="shared" si="142"/>
        <v/>
      </c>
      <c r="M331" s="30"/>
      <c r="N331" s="30" t="str">
        <f t="shared" si="144"/>
        <v/>
      </c>
      <c r="O331" s="30" t="str">
        <f t="shared" si="145"/>
        <v/>
      </c>
      <c r="P331" s="30" t="str">
        <f t="shared" si="146"/>
        <v/>
      </c>
      <c r="Q331" s="30" t="str">
        <f t="shared" si="147"/>
        <v/>
      </c>
      <c r="R331" s="30" t="str">
        <f t="shared" si="148"/>
        <v/>
      </c>
      <c r="S331" s="30" t="str">
        <f t="shared" si="149"/>
        <v/>
      </c>
      <c r="T331" s="30" t="str">
        <f t="shared" si="150"/>
        <v/>
      </c>
      <c r="U331" s="30"/>
      <c r="V331" s="27">
        <f t="shared" si="151"/>
        <v>109091.77600000001</v>
      </c>
      <c r="W331" s="27">
        <f t="shared" si="152"/>
        <v>138864</v>
      </c>
      <c r="X331" s="29" t="str">
        <f t="shared" si="153"/>
        <v>No</v>
      </c>
      <c r="Y331" s="27">
        <f t="shared" si="154"/>
        <v>2638416</v>
      </c>
      <c r="Z331" s="27">
        <f t="shared" si="155"/>
        <v>2499552</v>
      </c>
      <c r="AA331" s="27">
        <f t="shared" si="156"/>
        <v>2360688</v>
      </c>
      <c r="AB331" s="27">
        <f t="shared" si="157"/>
        <v>2221824</v>
      </c>
      <c r="AC331" s="27">
        <f t="shared" si="158"/>
        <v>2082960</v>
      </c>
      <c r="AD331" s="27">
        <f t="shared" si="159"/>
        <v>1944095.9999999998</v>
      </c>
      <c r="AE331" s="27">
        <f t="shared" si="160"/>
        <v>1805232</v>
      </c>
      <c r="AF331" s="27">
        <f t="shared" si="161"/>
        <v>1686362.24</v>
      </c>
      <c r="AG331" s="27">
        <f t="shared" si="162"/>
        <v>1686362.24</v>
      </c>
    </row>
    <row r="332" spans="1:33" x14ac:dyDescent="0.2">
      <c r="A332" s="36" t="s">
        <v>80</v>
      </c>
      <c r="B332" s="36" t="s">
        <v>667</v>
      </c>
      <c r="C332" s="36" t="s">
        <v>668</v>
      </c>
      <c r="D332" s="22" t="str">
        <f t="shared" si="143"/>
        <v>A-CAM II &gt; HC Legacy</v>
      </c>
      <c r="E332" s="23">
        <v>875265</v>
      </c>
      <c r="F332" s="23">
        <v>2696563.5300000003</v>
      </c>
      <c r="G332" s="24">
        <f t="shared" si="139"/>
        <v>1821298.5300000003</v>
      </c>
      <c r="H332" s="25">
        <f t="shared" si="140"/>
        <v>2.0808538328391974</v>
      </c>
      <c r="J332" s="27">
        <f t="shared" si="141"/>
        <v>2696563.5300000003</v>
      </c>
      <c r="L332" s="27" t="str">
        <f t="shared" si="142"/>
        <v/>
      </c>
      <c r="M332" s="30"/>
      <c r="N332" s="30" t="str">
        <f t="shared" si="144"/>
        <v/>
      </c>
      <c r="O332" s="30" t="str">
        <f t="shared" si="145"/>
        <v/>
      </c>
      <c r="P332" s="30" t="str">
        <f t="shared" si="146"/>
        <v/>
      </c>
      <c r="Q332" s="30" t="str">
        <f t="shared" si="147"/>
        <v/>
      </c>
      <c r="R332" s="30" t="str">
        <f t="shared" si="148"/>
        <v/>
      </c>
      <c r="S332" s="30" t="str">
        <f t="shared" si="149"/>
        <v/>
      </c>
      <c r="T332" s="30" t="str">
        <f t="shared" si="150"/>
        <v/>
      </c>
      <c r="U332" s="30"/>
      <c r="V332" s="27" t="str">
        <f t="shared" si="151"/>
        <v/>
      </c>
      <c r="W332" s="27" t="str">
        <f t="shared" si="152"/>
        <v/>
      </c>
      <c r="X332" s="29" t="str">
        <f t="shared" si="153"/>
        <v/>
      </c>
      <c r="Y332" s="27" t="str">
        <f t="shared" si="154"/>
        <v/>
      </c>
      <c r="Z332" s="27" t="str">
        <f t="shared" si="155"/>
        <v/>
      </c>
      <c r="AA332" s="27" t="str">
        <f t="shared" si="156"/>
        <v/>
      </c>
      <c r="AB332" s="27" t="str">
        <f t="shared" si="157"/>
        <v/>
      </c>
      <c r="AC332" s="27" t="str">
        <f t="shared" si="158"/>
        <v/>
      </c>
      <c r="AD332" s="27" t="str">
        <f t="shared" si="159"/>
        <v/>
      </c>
      <c r="AE332" s="27" t="str">
        <f t="shared" si="160"/>
        <v/>
      </c>
      <c r="AF332" s="27" t="str">
        <f t="shared" si="161"/>
        <v/>
      </c>
      <c r="AG332" s="27" t="str">
        <f t="shared" si="162"/>
        <v/>
      </c>
    </row>
    <row r="333" spans="1:33" x14ac:dyDescent="0.2">
      <c r="A333" s="36" t="s">
        <v>80</v>
      </c>
      <c r="B333" s="36" t="s">
        <v>687</v>
      </c>
      <c r="C333" s="36" t="s">
        <v>688</v>
      </c>
      <c r="D333" s="22" t="str">
        <f t="shared" si="143"/>
        <v>Tier 3</v>
      </c>
      <c r="E333" s="23">
        <v>2504964</v>
      </c>
      <c r="F333" s="23">
        <v>1595107.0899999999</v>
      </c>
      <c r="G333" s="24">
        <f t="shared" si="139"/>
        <v>-909856.91000000015</v>
      </c>
      <c r="H333" s="25">
        <f t="shared" si="140"/>
        <v>0.36322155128776307</v>
      </c>
      <c r="J333" s="27" t="str">
        <f t="shared" si="141"/>
        <v/>
      </c>
      <c r="L333" s="27" t="str">
        <f t="shared" si="142"/>
        <v/>
      </c>
      <c r="M333" s="30"/>
      <c r="N333" s="30" t="str">
        <f t="shared" si="144"/>
        <v/>
      </c>
      <c r="O333" s="30" t="str">
        <f t="shared" si="145"/>
        <v/>
      </c>
      <c r="P333" s="30" t="str">
        <f t="shared" si="146"/>
        <v/>
      </c>
      <c r="Q333" s="30" t="str">
        <f t="shared" si="147"/>
        <v/>
      </c>
      <c r="R333" s="30" t="str">
        <f t="shared" si="148"/>
        <v/>
      </c>
      <c r="S333" s="30" t="str">
        <f t="shared" si="149"/>
        <v/>
      </c>
      <c r="T333" s="30" t="str">
        <f t="shared" si="150"/>
        <v/>
      </c>
      <c r="U333" s="30"/>
      <c r="V333" s="27">
        <f t="shared" si="151"/>
        <v>90985.691000000021</v>
      </c>
      <c r="W333" s="27">
        <f t="shared" si="152"/>
        <v>125248.20000000001</v>
      </c>
      <c r="X333" s="29" t="str">
        <f t="shared" si="153"/>
        <v>No</v>
      </c>
      <c r="Y333" s="27">
        <f t="shared" si="154"/>
        <v>2379715.7999999998</v>
      </c>
      <c r="Z333" s="27">
        <f t="shared" si="155"/>
        <v>2254467.6</v>
      </c>
      <c r="AA333" s="27">
        <f t="shared" si="156"/>
        <v>2129219.4</v>
      </c>
      <c r="AB333" s="27">
        <f t="shared" si="157"/>
        <v>2003971.2000000002</v>
      </c>
      <c r="AC333" s="27">
        <f t="shared" si="158"/>
        <v>1878723</v>
      </c>
      <c r="AD333" s="27">
        <f t="shared" si="159"/>
        <v>1753474.7999999998</v>
      </c>
      <c r="AE333" s="27">
        <f t="shared" si="160"/>
        <v>1628226.6</v>
      </c>
      <c r="AF333" s="27">
        <f t="shared" si="161"/>
        <v>1595107.0899999999</v>
      </c>
      <c r="AG333" s="27">
        <f t="shared" si="162"/>
        <v>1595107.0899999999</v>
      </c>
    </row>
    <row r="334" spans="1:33" x14ac:dyDescent="0.2">
      <c r="A334" s="36" t="s">
        <v>80</v>
      </c>
      <c r="B334" s="36" t="s">
        <v>693</v>
      </c>
      <c r="C334" s="36" t="s">
        <v>694</v>
      </c>
      <c r="D334" s="22" t="str">
        <f t="shared" si="143"/>
        <v>A-CAM II &gt; HC Legacy</v>
      </c>
      <c r="E334" s="23">
        <v>5292789</v>
      </c>
      <c r="F334" s="23">
        <v>10893347.18</v>
      </c>
      <c r="G334" s="24">
        <f t="shared" si="139"/>
        <v>5600558.1799999997</v>
      </c>
      <c r="H334" s="25">
        <f t="shared" si="140"/>
        <v>1.0581487718478859</v>
      </c>
      <c r="J334" s="27">
        <f t="shared" si="141"/>
        <v>10893347.18</v>
      </c>
      <c r="L334" s="27" t="str">
        <f t="shared" si="142"/>
        <v/>
      </c>
      <c r="M334" s="30"/>
      <c r="N334" s="30" t="str">
        <f t="shared" si="144"/>
        <v/>
      </c>
      <c r="O334" s="30" t="str">
        <f t="shared" si="145"/>
        <v/>
      </c>
      <c r="P334" s="30" t="str">
        <f t="shared" si="146"/>
        <v/>
      </c>
      <c r="Q334" s="30" t="str">
        <f t="shared" si="147"/>
        <v/>
      </c>
      <c r="R334" s="30" t="str">
        <f t="shared" si="148"/>
        <v/>
      </c>
      <c r="S334" s="30" t="str">
        <f t="shared" si="149"/>
        <v/>
      </c>
      <c r="T334" s="30" t="str">
        <f t="shared" si="150"/>
        <v/>
      </c>
      <c r="U334" s="30"/>
      <c r="V334" s="27" t="str">
        <f t="shared" si="151"/>
        <v/>
      </c>
      <c r="W334" s="27" t="str">
        <f t="shared" si="152"/>
        <v/>
      </c>
      <c r="X334" s="29" t="str">
        <f t="shared" si="153"/>
        <v/>
      </c>
      <c r="Y334" s="27" t="str">
        <f t="shared" si="154"/>
        <v/>
      </c>
      <c r="Z334" s="27" t="str">
        <f t="shared" si="155"/>
        <v/>
      </c>
      <c r="AA334" s="27" t="str">
        <f t="shared" si="156"/>
        <v/>
      </c>
      <c r="AB334" s="27" t="str">
        <f t="shared" si="157"/>
        <v/>
      </c>
      <c r="AC334" s="27" t="str">
        <f t="shared" si="158"/>
        <v/>
      </c>
      <c r="AD334" s="27" t="str">
        <f t="shared" si="159"/>
        <v/>
      </c>
      <c r="AE334" s="27" t="str">
        <f t="shared" si="160"/>
        <v/>
      </c>
      <c r="AF334" s="27" t="str">
        <f t="shared" si="161"/>
        <v/>
      </c>
      <c r="AG334" s="27" t="str">
        <f t="shared" si="162"/>
        <v/>
      </c>
    </row>
    <row r="335" spans="1:33" x14ac:dyDescent="0.2">
      <c r="A335" s="36" t="s">
        <v>80</v>
      </c>
      <c r="B335" s="36" t="s">
        <v>707</v>
      </c>
      <c r="C335" s="36" t="s">
        <v>708</v>
      </c>
      <c r="D335" s="22" t="str">
        <f t="shared" si="143"/>
        <v>A-CAM II &gt; HC Legacy</v>
      </c>
      <c r="E335" s="23">
        <v>3785007</v>
      </c>
      <c r="F335" s="23">
        <v>5672189.2300000004</v>
      </c>
      <c r="G335" s="24">
        <f t="shared" si="139"/>
        <v>1887182.2300000004</v>
      </c>
      <c r="H335" s="25">
        <f t="shared" si="140"/>
        <v>0.49859411884839328</v>
      </c>
      <c r="J335" s="27">
        <f t="shared" si="141"/>
        <v>5672189.2300000004</v>
      </c>
      <c r="L335" s="27" t="str">
        <f t="shared" si="142"/>
        <v/>
      </c>
      <c r="M335" s="30"/>
      <c r="N335" s="30" t="str">
        <f t="shared" si="144"/>
        <v/>
      </c>
      <c r="O335" s="30" t="str">
        <f t="shared" si="145"/>
        <v/>
      </c>
      <c r="P335" s="30" t="str">
        <f t="shared" si="146"/>
        <v/>
      </c>
      <c r="Q335" s="30" t="str">
        <f t="shared" si="147"/>
        <v/>
      </c>
      <c r="R335" s="30" t="str">
        <f t="shared" si="148"/>
        <v/>
      </c>
      <c r="S335" s="30" t="str">
        <f t="shared" si="149"/>
        <v/>
      </c>
      <c r="T335" s="30" t="str">
        <f t="shared" si="150"/>
        <v/>
      </c>
      <c r="U335" s="30"/>
      <c r="V335" s="27" t="str">
        <f t="shared" si="151"/>
        <v/>
      </c>
      <c r="W335" s="27" t="str">
        <f t="shared" si="152"/>
        <v/>
      </c>
      <c r="X335" s="29" t="str">
        <f t="shared" si="153"/>
        <v/>
      </c>
      <c r="Y335" s="27" t="str">
        <f t="shared" si="154"/>
        <v/>
      </c>
      <c r="Z335" s="27" t="str">
        <f t="shared" si="155"/>
        <v/>
      </c>
      <c r="AA335" s="27" t="str">
        <f t="shared" si="156"/>
        <v/>
      </c>
      <c r="AB335" s="27" t="str">
        <f t="shared" si="157"/>
        <v/>
      </c>
      <c r="AC335" s="27" t="str">
        <f t="shared" si="158"/>
        <v/>
      </c>
      <c r="AD335" s="27" t="str">
        <f t="shared" si="159"/>
        <v/>
      </c>
      <c r="AE335" s="27" t="str">
        <f t="shared" si="160"/>
        <v/>
      </c>
      <c r="AF335" s="27" t="str">
        <f t="shared" si="161"/>
        <v/>
      </c>
      <c r="AG335" s="27" t="str">
        <f t="shared" si="162"/>
        <v/>
      </c>
    </row>
    <row r="336" spans="1:33" x14ac:dyDescent="0.2">
      <c r="A336" s="36" t="s">
        <v>80</v>
      </c>
      <c r="B336" s="36" t="s">
        <v>759</v>
      </c>
      <c r="C336" s="36" t="s">
        <v>760</v>
      </c>
      <c r="D336" s="22" t="str">
        <f t="shared" si="143"/>
        <v>A-CAM II &gt; HC Legacy</v>
      </c>
      <c r="E336" s="23">
        <v>6716892</v>
      </c>
      <c r="F336" s="23">
        <v>8412164.4299999997</v>
      </c>
      <c r="G336" s="24">
        <f t="shared" si="139"/>
        <v>1695272.4299999997</v>
      </c>
      <c r="H336" s="25">
        <f t="shared" si="140"/>
        <v>0.25238941313929114</v>
      </c>
      <c r="J336" s="27">
        <f t="shared" si="141"/>
        <v>8412164.4299999997</v>
      </c>
      <c r="L336" s="27" t="str">
        <f t="shared" si="142"/>
        <v/>
      </c>
      <c r="M336" s="30"/>
      <c r="N336" s="30" t="str">
        <f t="shared" si="144"/>
        <v/>
      </c>
      <c r="O336" s="30" t="str">
        <f t="shared" si="145"/>
        <v/>
      </c>
      <c r="P336" s="30" t="str">
        <f t="shared" si="146"/>
        <v/>
      </c>
      <c r="Q336" s="30" t="str">
        <f t="shared" si="147"/>
        <v/>
      </c>
      <c r="R336" s="30" t="str">
        <f t="shared" si="148"/>
        <v/>
      </c>
      <c r="S336" s="30" t="str">
        <f t="shared" si="149"/>
        <v/>
      </c>
      <c r="T336" s="30" t="str">
        <f t="shared" si="150"/>
        <v/>
      </c>
      <c r="U336" s="30"/>
      <c r="V336" s="27" t="str">
        <f t="shared" si="151"/>
        <v/>
      </c>
      <c r="W336" s="27" t="str">
        <f t="shared" si="152"/>
        <v/>
      </c>
      <c r="X336" s="29" t="str">
        <f t="shared" si="153"/>
        <v/>
      </c>
      <c r="Y336" s="27" t="str">
        <f t="shared" si="154"/>
        <v/>
      </c>
      <c r="Z336" s="27" t="str">
        <f t="shared" si="155"/>
        <v/>
      </c>
      <c r="AA336" s="27" t="str">
        <f t="shared" si="156"/>
        <v/>
      </c>
      <c r="AB336" s="27" t="str">
        <f t="shared" si="157"/>
        <v/>
      </c>
      <c r="AC336" s="27" t="str">
        <f t="shared" si="158"/>
        <v/>
      </c>
      <c r="AD336" s="27" t="str">
        <f t="shared" si="159"/>
        <v/>
      </c>
      <c r="AE336" s="27" t="str">
        <f t="shared" si="160"/>
        <v/>
      </c>
      <c r="AF336" s="27" t="str">
        <f t="shared" si="161"/>
        <v/>
      </c>
      <c r="AG336" s="27" t="str">
        <f t="shared" si="162"/>
        <v/>
      </c>
    </row>
    <row r="337" spans="1:33" x14ac:dyDescent="0.2">
      <c r="A337" s="36" t="s">
        <v>80</v>
      </c>
      <c r="B337" s="36" t="s">
        <v>815</v>
      </c>
      <c r="C337" s="36" t="s">
        <v>816</v>
      </c>
      <c r="D337" s="22" t="str">
        <f t="shared" si="143"/>
        <v>A-CAM II &gt; HC Legacy</v>
      </c>
      <c r="E337" s="23">
        <v>2663808</v>
      </c>
      <c r="F337" s="23">
        <v>4611621.5600000005</v>
      </c>
      <c r="G337" s="24">
        <f t="shared" si="139"/>
        <v>1947813.5600000005</v>
      </c>
      <c r="H337" s="25">
        <f t="shared" si="140"/>
        <v>0.73121394635048786</v>
      </c>
      <c r="J337" s="27">
        <f t="shared" si="141"/>
        <v>4611621.5600000005</v>
      </c>
      <c r="L337" s="27" t="str">
        <f t="shared" si="142"/>
        <v/>
      </c>
      <c r="M337" s="30"/>
      <c r="N337" s="30" t="str">
        <f t="shared" si="144"/>
        <v/>
      </c>
      <c r="O337" s="30" t="str">
        <f t="shared" si="145"/>
        <v/>
      </c>
      <c r="P337" s="30" t="str">
        <f t="shared" si="146"/>
        <v/>
      </c>
      <c r="Q337" s="30" t="str">
        <f t="shared" si="147"/>
        <v/>
      </c>
      <c r="R337" s="30" t="str">
        <f t="shared" si="148"/>
        <v/>
      </c>
      <c r="S337" s="30" t="str">
        <f t="shared" si="149"/>
        <v/>
      </c>
      <c r="T337" s="30" t="str">
        <f t="shared" si="150"/>
        <v/>
      </c>
      <c r="U337" s="30"/>
      <c r="V337" s="27" t="str">
        <f t="shared" si="151"/>
        <v/>
      </c>
      <c r="W337" s="27" t="str">
        <f t="shared" si="152"/>
        <v/>
      </c>
      <c r="X337" s="29" t="str">
        <f t="shared" si="153"/>
        <v/>
      </c>
      <c r="Y337" s="27" t="str">
        <f t="shared" si="154"/>
        <v/>
      </c>
      <c r="Z337" s="27" t="str">
        <f t="shared" si="155"/>
        <v/>
      </c>
      <c r="AA337" s="27" t="str">
        <f t="shared" si="156"/>
        <v/>
      </c>
      <c r="AB337" s="27" t="str">
        <f t="shared" si="157"/>
        <v/>
      </c>
      <c r="AC337" s="27" t="str">
        <f t="shared" si="158"/>
        <v/>
      </c>
      <c r="AD337" s="27" t="str">
        <f t="shared" si="159"/>
        <v/>
      </c>
      <c r="AE337" s="27" t="str">
        <f t="shared" si="160"/>
        <v/>
      </c>
      <c r="AF337" s="27" t="str">
        <f t="shared" si="161"/>
        <v/>
      </c>
      <c r="AG337" s="27" t="str">
        <f t="shared" si="162"/>
        <v/>
      </c>
    </row>
    <row r="338" spans="1:33" x14ac:dyDescent="0.2">
      <c r="A338" s="36" t="s">
        <v>80</v>
      </c>
      <c r="B338" s="36" t="s">
        <v>841</v>
      </c>
      <c r="C338" s="36" t="s">
        <v>842</v>
      </c>
      <c r="D338" s="22" t="str">
        <f t="shared" si="143"/>
        <v>Tier 3</v>
      </c>
      <c r="E338" s="23">
        <v>13856070</v>
      </c>
      <c r="F338" s="23">
        <v>8542088.0300000012</v>
      </c>
      <c r="G338" s="24">
        <f t="shared" si="139"/>
        <v>-5313981.9699999988</v>
      </c>
      <c r="H338" s="25">
        <f t="shared" si="140"/>
        <v>0.383512927547277</v>
      </c>
      <c r="J338" s="27" t="str">
        <f t="shared" si="141"/>
        <v/>
      </c>
      <c r="L338" s="27" t="str">
        <f t="shared" si="142"/>
        <v/>
      </c>
      <c r="M338" s="30"/>
      <c r="N338" s="30" t="str">
        <f t="shared" si="144"/>
        <v/>
      </c>
      <c r="O338" s="30" t="str">
        <f t="shared" si="145"/>
        <v/>
      </c>
      <c r="P338" s="30" t="str">
        <f t="shared" si="146"/>
        <v/>
      </c>
      <c r="Q338" s="30" t="str">
        <f t="shared" si="147"/>
        <v/>
      </c>
      <c r="R338" s="30" t="str">
        <f t="shared" si="148"/>
        <v/>
      </c>
      <c r="S338" s="30" t="str">
        <f t="shared" si="149"/>
        <v/>
      </c>
      <c r="T338" s="30" t="str">
        <f t="shared" si="150"/>
        <v/>
      </c>
      <c r="U338" s="30"/>
      <c r="V338" s="27">
        <f t="shared" si="151"/>
        <v>531398.19699999993</v>
      </c>
      <c r="W338" s="27">
        <f t="shared" si="152"/>
        <v>692803.5</v>
      </c>
      <c r="X338" s="29" t="str">
        <f t="shared" si="153"/>
        <v>No</v>
      </c>
      <c r="Y338" s="27">
        <f t="shared" si="154"/>
        <v>13163266.5</v>
      </c>
      <c r="Z338" s="27">
        <f t="shared" si="155"/>
        <v>12470463</v>
      </c>
      <c r="AA338" s="27">
        <f t="shared" si="156"/>
        <v>11777659.5</v>
      </c>
      <c r="AB338" s="27">
        <f t="shared" si="157"/>
        <v>11084856</v>
      </c>
      <c r="AC338" s="27">
        <f t="shared" si="158"/>
        <v>10392052.5</v>
      </c>
      <c r="AD338" s="27">
        <f t="shared" si="159"/>
        <v>9699249</v>
      </c>
      <c r="AE338" s="27">
        <f t="shared" si="160"/>
        <v>9006445.5</v>
      </c>
      <c r="AF338" s="27">
        <f t="shared" si="161"/>
        <v>8542088.0300000012</v>
      </c>
      <c r="AG338" s="27">
        <f t="shared" si="162"/>
        <v>8542088.0300000012</v>
      </c>
    </row>
    <row r="339" spans="1:33" x14ac:dyDescent="0.2">
      <c r="A339" s="36" t="s">
        <v>80</v>
      </c>
      <c r="B339" s="36" t="s">
        <v>913</v>
      </c>
      <c r="C339" s="36" t="s">
        <v>914</v>
      </c>
      <c r="D339" s="22" t="str">
        <f t="shared" si="143"/>
        <v>Tier 1</v>
      </c>
      <c r="E339" s="23">
        <v>12275010</v>
      </c>
      <c r="F339" s="23">
        <v>11982422.779999999</v>
      </c>
      <c r="G339" s="24">
        <f t="shared" si="139"/>
        <v>-292587.22000000067</v>
      </c>
      <c r="H339" s="25">
        <f t="shared" si="140"/>
        <v>2.3836006650911134E-2</v>
      </c>
      <c r="J339" s="27" t="str">
        <f t="shared" si="141"/>
        <v/>
      </c>
      <c r="L339" s="27">
        <f t="shared" si="142"/>
        <v>12128716.390000001</v>
      </c>
      <c r="M339" s="30"/>
      <c r="N339" s="30" t="str">
        <f t="shared" si="144"/>
        <v/>
      </c>
      <c r="O339" s="30" t="str">
        <f t="shared" si="145"/>
        <v/>
      </c>
      <c r="P339" s="30" t="str">
        <f t="shared" si="146"/>
        <v/>
      </c>
      <c r="Q339" s="30" t="str">
        <f t="shared" si="147"/>
        <v/>
      </c>
      <c r="R339" s="30" t="str">
        <f t="shared" si="148"/>
        <v/>
      </c>
      <c r="S339" s="30" t="str">
        <f t="shared" si="149"/>
        <v/>
      </c>
      <c r="T339" s="30" t="str">
        <f t="shared" si="150"/>
        <v/>
      </c>
      <c r="U339" s="30"/>
      <c r="V339" s="27" t="str">
        <f t="shared" si="151"/>
        <v/>
      </c>
      <c r="W339" s="27" t="str">
        <f t="shared" si="152"/>
        <v/>
      </c>
      <c r="X339" s="29" t="str">
        <f t="shared" si="153"/>
        <v/>
      </c>
      <c r="Y339" s="27" t="str">
        <f t="shared" si="154"/>
        <v/>
      </c>
      <c r="Z339" s="27" t="str">
        <f t="shared" si="155"/>
        <v/>
      </c>
      <c r="AA339" s="27" t="str">
        <f t="shared" si="156"/>
        <v/>
      </c>
      <c r="AB339" s="27" t="str">
        <f t="shared" si="157"/>
        <v/>
      </c>
      <c r="AC339" s="27" t="str">
        <f t="shared" si="158"/>
        <v/>
      </c>
      <c r="AD339" s="27" t="str">
        <f t="shared" si="159"/>
        <v/>
      </c>
      <c r="AE339" s="27" t="str">
        <f t="shared" si="160"/>
        <v/>
      </c>
      <c r="AF339" s="27" t="str">
        <f t="shared" si="161"/>
        <v/>
      </c>
      <c r="AG339" s="27" t="str">
        <f t="shared" si="162"/>
        <v/>
      </c>
    </row>
    <row r="340" spans="1:33" x14ac:dyDescent="0.2">
      <c r="A340" s="36" t="s">
        <v>80</v>
      </c>
      <c r="B340" s="36" t="s">
        <v>1021</v>
      </c>
      <c r="C340" s="36" t="s">
        <v>1021</v>
      </c>
      <c r="D340" s="22" t="str">
        <f t="shared" si="143"/>
        <v>A-CAM II &gt; HC Legacy</v>
      </c>
      <c r="E340" s="23">
        <v>5508372</v>
      </c>
      <c r="F340" s="23">
        <v>6833364.6299999999</v>
      </c>
      <c r="G340" s="24">
        <f t="shared" si="139"/>
        <v>1324992.6299999999</v>
      </c>
      <c r="H340" s="25">
        <f t="shared" si="140"/>
        <v>0.24054160285470913</v>
      </c>
      <c r="J340" s="27">
        <f t="shared" si="141"/>
        <v>6833364.6299999999</v>
      </c>
      <c r="L340" s="27" t="str">
        <f t="shared" si="142"/>
        <v/>
      </c>
      <c r="M340" s="30"/>
      <c r="N340" s="30" t="str">
        <f t="shared" si="144"/>
        <v/>
      </c>
      <c r="O340" s="30" t="str">
        <f t="shared" si="145"/>
        <v/>
      </c>
      <c r="P340" s="30" t="str">
        <f t="shared" si="146"/>
        <v/>
      </c>
      <c r="Q340" s="30" t="str">
        <f t="shared" si="147"/>
        <v/>
      </c>
      <c r="R340" s="30" t="str">
        <f t="shared" si="148"/>
        <v/>
      </c>
      <c r="S340" s="30" t="str">
        <f t="shared" si="149"/>
        <v/>
      </c>
      <c r="T340" s="30" t="str">
        <f t="shared" si="150"/>
        <v/>
      </c>
      <c r="U340" s="30"/>
      <c r="V340" s="27" t="str">
        <f t="shared" si="151"/>
        <v/>
      </c>
      <c r="W340" s="27" t="str">
        <f t="shared" si="152"/>
        <v/>
      </c>
      <c r="X340" s="29" t="str">
        <f t="shared" si="153"/>
        <v/>
      </c>
      <c r="Y340" s="27" t="str">
        <f t="shared" si="154"/>
        <v/>
      </c>
      <c r="Z340" s="27" t="str">
        <f t="shared" si="155"/>
        <v/>
      </c>
      <c r="AA340" s="27" t="str">
        <f t="shared" si="156"/>
        <v/>
      </c>
      <c r="AB340" s="27" t="str">
        <f t="shared" si="157"/>
        <v/>
      </c>
      <c r="AC340" s="27" t="str">
        <f t="shared" si="158"/>
        <v/>
      </c>
      <c r="AD340" s="27" t="str">
        <f t="shared" si="159"/>
        <v/>
      </c>
      <c r="AE340" s="27" t="str">
        <f t="shared" si="160"/>
        <v/>
      </c>
      <c r="AF340" s="27" t="str">
        <f t="shared" si="161"/>
        <v/>
      </c>
      <c r="AG340" s="27" t="str">
        <f t="shared" si="162"/>
        <v/>
      </c>
    </row>
    <row r="341" spans="1:33" x14ac:dyDescent="0.2">
      <c r="A341" s="36" t="s">
        <v>80</v>
      </c>
      <c r="B341" s="36" t="s">
        <v>1088</v>
      </c>
      <c r="C341" s="36" t="s">
        <v>1089</v>
      </c>
      <c r="D341" s="22" t="str">
        <f t="shared" si="143"/>
        <v>A-CAM II &gt; HC Legacy</v>
      </c>
      <c r="E341" s="23">
        <v>8829654</v>
      </c>
      <c r="F341" s="23">
        <v>12290200.289999999</v>
      </c>
      <c r="G341" s="24">
        <f t="shared" si="139"/>
        <v>3460546.2899999991</v>
      </c>
      <c r="H341" s="25">
        <f t="shared" si="140"/>
        <v>0.39192320446531642</v>
      </c>
      <c r="J341" s="27">
        <f t="shared" si="141"/>
        <v>12290200.289999999</v>
      </c>
      <c r="L341" s="27" t="str">
        <f t="shared" si="142"/>
        <v/>
      </c>
      <c r="M341" s="30"/>
      <c r="N341" s="30" t="str">
        <f t="shared" si="144"/>
        <v/>
      </c>
      <c r="O341" s="30" t="str">
        <f t="shared" si="145"/>
        <v/>
      </c>
      <c r="P341" s="30" t="str">
        <f t="shared" si="146"/>
        <v/>
      </c>
      <c r="Q341" s="30" t="str">
        <f t="shared" si="147"/>
        <v/>
      </c>
      <c r="R341" s="30" t="str">
        <f t="shared" si="148"/>
        <v/>
      </c>
      <c r="S341" s="30" t="str">
        <f t="shared" si="149"/>
        <v/>
      </c>
      <c r="T341" s="30" t="str">
        <f t="shared" si="150"/>
        <v/>
      </c>
      <c r="U341" s="30"/>
      <c r="V341" s="27" t="str">
        <f t="shared" si="151"/>
        <v/>
      </c>
      <c r="W341" s="27" t="str">
        <f t="shared" si="152"/>
        <v/>
      </c>
      <c r="X341" s="29" t="str">
        <f t="shared" si="153"/>
        <v/>
      </c>
      <c r="Y341" s="27" t="str">
        <f t="shared" si="154"/>
        <v/>
      </c>
      <c r="Z341" s="27" t="str">
        <f t="shared" si="155"/>
        <v/>
      </c>
      <c r="AA341" s="27" t="str">
        <f t="shared" si="156"/>
        <v/>
      </c>
      <c r="AB341" s="27" t="str">
        <f t="shared" si="157"/>
        <v/>
      </c>
      <c r="AC341" s="27" t="str">
        <f t="shared" si="158"/>
        <v/>
      </c>
      <c r="AD341" s="27" t="str">
        <f t="shared" si="159"/>
        <v/>
      </c>
      <c r="AE341" s="27" t="str">
        <f t="shared" si="160"/>
        <v/>
      </c>
      <c r="AF341" s="27" t="str">
        <f t="shared" si="161"/>
        <v/>
      </c>
      <c r="AG341" s="27" t="str">
        <f t="shared" si="162"/>
        <v/>
      </c>
    </row>
    <row r="342" spans="1:33" x14ac:dyDescent="0.2">
      <c r="A342" s="36" t="s">
        <v>81</v>
      </c>
      <c r="B342" s="36" t="s">
        <v>160</v>
      </c>
      <c r="C342" s="36" t="s">
        <v>161</v>
      </c>
      <c r="D342" s="22" t="str">
        <f t="shared" si="143"/>
        <v>A-CAM II &gt; HC Legacy</v>
      </c>
      <c r="E342" s="23">
        <v>1066278</v>
      </c>
      <c r="F342" s="23">
        <v>2117560.11</v>
      </c>
      <c r="G342" s="24">
        <f t="shared" si="139"/>
        <v>1051282.1099999999</v>
      </c>
      <c r="H342" s="25">
        <f t="shared" si="140"/>
        <v>0.98593622863830999</v>
      </c>
      <c r="J342" s="27">
        <f t="shared" si="141"/>
        <v>2117560.11</v>
      </c>
      <c r="L342" s="27" t="str">
        <f t="shared" si="142"/>
        <v/>
      </c>
      <c r="M342" s="30"/>
      <c r="N342" s="30" t="str">
        <f t="shared" si="144"/>
        <v/>
      </c>
      <c r="O342" s="30" t="str">
        <f t="shared" si="145"/>
        <v/>
      </c>
      <c r="P342" s="30" t="str">
        <f t="shared" si="146"/>
        <v/>
      </c>
      <c r="Q342" s="30" t="str">
        <f t="shared" si="147"/>
        <v/>
      </c>
      <c r="R342" s="30" t="str">
        <f t="shared" si="148"/>
        <v/>
      </c>
      <c r="S342" s="30" t="str">
        <f t="shared" si="149"/>
        <v/>
      </c>
      <c r="T342" s="30" t="str">
        <f t="shared" si="150"/>
        <v/>
      </c>
      <c r="U342" s="30"/>
      <c r="V342" s="27" t="str">
        <f t="shared" si="151"/>
        <v/>
      </c>
      <c r="W342" s="27" t="str">
        <f t="shared" si="152"/>
        <v/>
      </c>
      <c r="X342" s="29" t="str">
        <f t="shared" si="153"/>
        <v/>
      </c>
      <c r="Y342" s="27" t="str">
        <f t="shared" si="154"/>
        <v/>
      </c>
      <c r="Z342" s="27" t="str">
        <f t="shared" si="155"/>
        <v/>
      </c>
      <c r="AA342" s="27" t="str">
        <f t="shared" si="156"/>
        <v/>
      </c>
      <c r="AB342" s="27" t="str">
        <f t="shared" si="157"/>
        <v/>
      </c>
      <c r="AC342" s="27" t="str">
        <f t="shared" si="158"/>
        <v/>
      </c>
      <c r="AD342" s="27" t="str">
        <f t="shared" si="159"/>
        <v/>
      </c>
      <c r="AE342" s="27" t="str">
        <f t="shared" si="160"/>
        <v/>
      </c>
      <c r="AF342" s="27" t="str">
        <f t="shared" si="161"/>
        <v/>
      </c>
      <c r="AG342" s="27" t="str">
        <f t="shared" si="162"/>
        <v/>
      </c>
    </row>
    <row r="343" spans="1:33" x14ac:dyDescent="0.2">
      <c r="A343" s="36" t="s">
        <v>81</v>
      </c>
      <c r="B343" s="36" t="s">
        <v>236</v>
      </c>
      <c r="C343" s="36" t="s">
        <v>237</v>
      </c>
      <c r="D343" s="22" t="str">
        <f t="shared" si="143"/>
        <v>Tier 2</v>
      </c>
      <c r="E343" s="23">
        <v>2483613</v>
      </c>
      <c r="F343" s="23">
        <v>1966508.6799999997</v>
      </c>
      <c r="G343" s="24">
        <f t="shared" si="139"/>
        <v>-517104.3200000003</v>
      </c>
      <c r="H343" s="25">
        <f t="shared" si="140"/>
        <v>0.20820647983401613</v>
      </c>
      <c r="J343" s="27" t="str">
        <f t="shared" si="141"/>
        <v/>
      </c>
      <c r="L343" s="27" t="str">
        <f t="shared" si="142"/>
        <v/>
      </c>
      <c r="M343" s="30"/>
      <c r="N343" s="30">
        <f t="shared" si="144"/>
        <v>103420.86400000006</v>
      </c>
      <c r="O343" s="30">
        <f t="shared" si="145"/>
        <v>124180.65000000001</v>
      </c>
      <c r="P343" s="30" t="str">
        <f t="shared" si="146"/>
        <v>No</v>
      </c>
      <c r="Q343" s="30">
        <f t="shared" si="147"/>
        <v>2359432.35</v>
      </c>
      <c r="R343" s="30">
        <f t="shared" si="148"/>
        <v>2235251.7000000002</v>
      </c>
      <c r="S343" s="30">
        <f t="shared" si="149"/>
        <v>2111071.0499999998</v>
      </c>
      <c r="T343" s="30">
        <f t="shared" si="150"/>
        <v>1986890.4000000001</v>
      </c>
      <c r="U343" s="30"/>
      <c r="V343" s="27" t="str">
        <f t="shared" si="151"/>
        <v/>
      </c>
      <c r="W343" s="27" t="str">
        <f t="shared" si="152"/>
        <v/>
      </c>
      <c r="X343" s="29" t="str">
        <f t="shared" si="153"/>
        <v/>
      </c>
      <c r="Y343" s="27" t="str">
        <f t="shared" si="154"/>
        <v/>
      </c>
      <c r="Z343" s="27" t="str">
        <f t="shared" si="155"/>
        <v/>
      </c>
      <c r="AA343" s="27" t="str">
        <f t="shared" si="156"/>
        <v/>
      </c>
      <c r="AB343" s="27" t="str">
        <f t="shared" si="157"/>
        <v/>
      </c>
      <c r="AC343" s="27" t="str">
        <f t="shared" si="158"/>
        <v/>
      </c>
      <c r="AD343" s="27" t="str">
        <f t="shared" si="159"/>
        <v/>
      </c>
      <c r="AE343" s="27" t="str">
        <f t="shared" si="160"/>
        <v/>
      </c>
      <c r="AF343" s="27" t="str">
        <f t="shared" si="161"/>
        <v/>
      </c>
      <c r="AG343" s="27" t="str">
        <f t="shared" si="162"/>
        <v/>
      </c>
    </row>
    <row r="344" spans="1:33" x14ac:dyDescent="0.2">
      <c r="A344" s="36" t="s">
        <v>81</v>
      </c>
      <c r="B344" s="36" t="s">
        <v>343</v>
      </c>
      <c r="C344" s="36" t="s">
        <v>344</v>
      </c>
      <c r="D344" s="22" t="str">
        <f t="shared" si="143"/>
        <v>Tier 3</v>
      </c>
      <c r="E344" s="23">
        <v>2334030</v>
      </c>
      <c r="F344" s="23">
        <v>919236.36</v>
      </c>
      <c r="G344" s="24">
        <f t="shared" si="139"/>
        <v>-1414793.6400000001</v>
      </c>
      <c r="H344" s="25">
        <f t="shared" si="140"/>
        <v>0.60615914962532624</v>
      </c>
      <c r="J344" s="27" t="str">
        <f t="shared" si="141"/>
        <v/>
      </c>
      <c r="L344" s="27" t="str">
        <f t="shared" si="142"/>
        <v/>
      </c>
      <c r="M344" s="30"/>
      <c r="N344" s="30" t="str">
        <f t="shared" si="144"/>
        <v/>
      </c>
      <c r="O344" s="30" t="str">
        <f t="shared" si="145"/>
        <v/>
      </c>
      <c r="P344" s="30" t="str">
        <f t="shared" si="146"/>
        <v/>
      </c>
      <c r="Q344" s="30" t="str">
        <f t="shared" si="147"/>
        <v/>
      </c>
      <c r="R344" s="30" t="str">
        <f t="shared" si="148"/>
        <v/>
      </c>
      <c r="S344" s="30" t="str">
        <f t="shared" si="149"/>
        <v/>
      </c>
      <c r="T344" s="30" t="str">
        <f t="shared" si="150"/>
        <v/>
      </c>
      <c r="U344" s="30"/>
      <c r="V344" s="27">
        <f t="shared" si="151"/>
        <v>141479.36400000003</v>
      </c>
      <c r="W344" s="27">
        <f t="shared" si="152"/>
        <v>116701.5</v>
      </c>
      <c r="X344" s="29" t="str">
        <f t="shared" si="153"/>
        <v>Yes</v>
      </c>
      <c r="Y344" s="27">
        <f t="shared" si="154"/>
        <v>2192550.6359999999</v>
      </c>
      <c r="Z344" s="27">
        <f t="shared" si="155"/>
        <v>2051071.2720000003</v>
      </c>
      <c r="AA344" s="27">
        <f t="shared" si="156"/>
        <v>1909591.9080000001</v>
      </c>
      <c r="AB344" s="27">
        <f t="shared" si="157"/>
        <v>1768112.544</v>
      </c>
      <c r="AC344" s="27">
        <f t="shared" si="158"/>
        <v>1626633.1800000002</v>
      </c>
      <c r="AD344" s="27">
        <f t="shared" si="159"/>
        <v>1485153.8160000001</v>
      </c>
      <c r="AE344" s="27">
        <f t="shared" si="160"/>
        <v>1343674.452</v>
      </c>
      <c r="AF344" s="27">
        <f t="shared" si="161"/>
        <v>1202195.088</v>
      </c>
      <c r="AG344" s="27">
        <f t="shared" si="162"/>
        <v>1060715.7239999999</v>
      </c>
    </row>
    <row r="345" spans="1:33" x14ac:dyDescent="0.2">
      <c r="A345" s="36" t="s">
        <v>81</v>
      </c>
      <c r="B345" s="36" t="s">
        <v>357</v>
      </c>
      <c r="C345" s="36" t="s">
        <v>358</v>
      </c>
      <c r="D345" s="22" t="str">
        <f t="shared" si="143"/>
        <v>A-CAM II &gt; HC Legacy</v>
      </c>
      <c r="E345" s="23">
        <v>1321266</v>
      </c>
      <c r="F345" s="23">
        <v>1427387.16</v>
      </c>
      <c r="G345" s="24">
        <f t="shared" si="139"/>
        <v>106121.15999999992</v>
      </c>
      <c r="H345" s="25">
        <f t="shared" si="140"/>
        <v>8.0317786123308949E-2</v>
      </c>
      <c r="J345" s="27">
        <f t="shared" si="141"/>
        <v>1427387.16</v>
      </c>
      <c r="L345" s="27" t="str">
        <f t="shared" si="142"/>
        <v/>
      </c>
      <c r="M345" s="30"/>
      <c r="N345" s="30" t="str">
        <f t="shared" si="144"/>
        <v/>
      </c>
      <c r="O345" s="30" t="str">
        <f t="shared" si="145"/>
        <v/>
      </c>
      <c r="P345" s="30" t="str">
        <f t="shared" si="146"/>
        <v/>
      </c>
      <c r="Q345" s="30" t="str">
        <f t="shared" si="147"/>
        <v/>
      </c>
      <c r="R345" s="30" t="str">
        <f t="shared" si="148"/>
        <v/>
      </c>
      <c r="S345" s="30" t="str">
        <f t="shared" si="149"/>
        <v/>
      </c>
      <c r="T345" s="30" t="str">
        <f t="shared" si="150"/>
        <v/>
      </c>
      <c r="U345" s="30"/>
      <c r="V345" s="27" t="str">
        <f t="shared" si="151"/>
        <v/>
      </c>
      <c r="W345" s="27" t="str">
        <f t="shared" si="152"/>
        <v/>
      </c>
      <c r="X345" s="29" t="str">
        <f t="shared" si="153"/>
        <v/>
      </c>
      <c r="Y345" s="27" t="str">
        <f t="shared" si="154"/>
        <v/>
      </c>
      <c r="Z345" s="27" t="str">
        <f t="shared" si="155"/>
        <v/>
      </c>
      <c r="AA345" s="27" t="str">
        <f t="shared" si="156"/>
        <v/>
      </c>
      <c r="AB345" s="27" t="str">
        <f t="shared" si="157"/>
        <v/>
      </c>
      <c r="AC345" s="27" t="str">
        <f t="shared" si="158"/>
        <v/>
      </c>
      <c r="AD345" s="27" t="str">
        <f t="shared" si="159"/>
        <v/>
      </c>
      <c r="AE345" s="27" t="str">
        <f t="shared" si="160"/>
        <v/>
      </c>
      <c r="AF345" s="27" t="str">
        <f t="shared" si="161"/>
        <v/>
      </c>
      <c r="AG345" s="27" t="str">
        <f t="shared" si="162"/>
        <v/>
      </c>
    </row>
    <row r="346" spans="1:33" x14ac:dyDescent="0.2">
      <c r="A346" s="36" t="s">
        <v>81</v>
      </c>
      <c r="B346" s="36" t="s">
        <v>456</v>
      </c>
      <c r="C346" s="36" t="s">
        <v>457</v>
      </c>
      <c r="D346" s="22" t="str">
        <f t="shared" si="143"/>
        <v>Tier 2</v>
      </c>
      <c r="E346" s="23">
        <v>4130847</v>
      </c>
      <c r="F346" s="23">
        <v>3617657.73</v>
      </c>
      <c r="G346" s="24">
        <f t="shared" si="139"/>
        <v>-513189.27</v>
      </c>
      <c r="H346" s="25">
        <f t="shared" si="140"/>
        <v>0.12423342476736611</v>
      </c>
      <c r="J346" s="27" t="str">
        <f t="shared" si="141"/>
        <v/>
      </c>
      <c r="L346" s="27" t="str">
        <f t="shared" si="142"/>
        <v/>
      </c>
      <c r="M346" s="30"/>
      <c r="N346" s="30">
        <f t="shared" si="144"/>
        <v>102637.85400000001</v>
      </c>
      <c r="O346" s="30">
        <f t="shared" si="145"/>
        <v>206542.35</v>
      </c>
      <c r="P346" s="30" t="str">
        <f t="shared" si="146"/>
        <v>No</v>
      </c>
      <c r="Q346" s="30">
        <f t="shared" si="147"/>
        <v>3924304.65</v>
      </c>
      <c r="R346" s="30">
        <f t="shared" si="148"/>
        <v>3717762.3000000003</v>
      </c>
      <c r="S346" s="30">
        <f t="shared" si="149"/>
        <v>3617657.73</v>
      </c>
      <c r="T346" s="30">
        <f t="shared" si="150"/>
        <v>3617657.73</v>
      </c>
      <c r="U346" s="30"/>
      <c r="V346" s="27" t="str">
        <f t="shared" si="151"/>
        <v/>
      </c>
      <c r="W346" s="27" t="str">
        <f t="shared" si="152"/>
        <v/>
      </c>
      <c r="X346" s="29" t="str">
        <f t="shared" si="153"/>
        <v/>
      </c>
      <c r="Y346" s="27" t="str">
        <f t="shared" si="154"/>
        <v/>
      </c>
      <c r="Z346" s="27" t="str">
        <f t="shared" si="155"/>
        <v/>
      </c>
      <c r="AA346" s="27" t="str">
        <f t="shared" si="156"/>
        <v/>
      </c>
      <c r="AB346" s="27" t="str">
        <f t="shared" si="157"/>
        <v/>
      </c>
      <c r="AC346" s="27" t="str">
        <f t="shared" si="158"/>
        <v/>
      </c>
      <c r="AD346" s="27" t="str">
        <f t="shared" si="159"/>
        <v/>
      </c>
      <c r="AE346" s="27" t="str">
        <f t="shared" si="160"/>
        <v/>
      </c>
      <c r="AF346" s="27" t="str">
        <f t="shared" si="161"/>
        <v/>
      </c>
      <c r="AG346" s="27" t="str">
        <f t="shared" si="162"/>
        <v/>
      </c>
    </row>
    <row r="347" spans="1:33" x14ac:dyDescent="0.2">
      <c r="A347" s="36" t="s">
        <v>81</v>
      </c>
      <c r="B347" s="36" t="s">
        <v>507</v>
      </c>
      <c r="C347" s="36" t="s">
        <v>508</v>
      </c>
      <c r="D347" s="22" t="str">
        <f t="shared" si="143"/>
        <v>Tier 3</v>
      </c>
      <c r="E347" s="23">
        <v>1429698</v>
      </c>
      <c r="F347" s="23">
        <v>1019358.42</v>
      </c>
      <c r="G347" s="24">
        <f t="shared" si="139"/>
        <v>-410339.57999999996</v>
      </c>
      <c r="H347" s="25">
        <f t="shared" si="140"/>
        <v>0.28701136883453704</v>
      </c>
      <c r="J347" s="27" t="str">
        <f t="shared" si="141"/>
        <v/>
      </c>
      <c r="L347" s="27" t="str">
        <f t="shared" si="142"/>
        <v/>
      </c>
      <c r="M347" s="30"/>
      <c r="N347" s="30" t="str">
        <f t="shared" si="144"/>
        <v/>
      </c>
      <c r="O347" s="30" t="str">
        <f t="shared" si="145"/>
        <v/>
      </c>
      <c r="P347" s="30" t="str">
        <f t="shared" si="146"/>
        <v/>
      </c>
      <c r="Q347" s="30" t="str">
        <f t="shared" si="147"/>
        <v/>
      </c>
      <c r="R347" s="30" t="str">
        <f t="shared" si="148"/>
        <v/>
      </c>
      <c r="S347" s="30" t="str">
        <f t="shared" si="149"/>
        <v/>
      </c>
      <c r="T347" s="30" t="str">
        <f t="shared" si="150"/>
        <v/>
      </c>
      <c r="U347" s="30"/>
      <c r="V347" s="27">
        <f t="shared" si="151"/>
        <v>41033.957999999999</v>
      </c>
      <c r="W347" s="27">
        <f t="shared" si="152"/>
        <v>71484.900000000009</v>
      </c>
      <c r="X347" s="29" t="str">
        <f t="shared" si="153"/>
        <v>No</v>
      </c>
      <c r="Y347" s="27">
        <f t="shared" si="154"/>
        <v>1358213.0999999999</v>
      </c>
      <c r="Z347" s="27">
        <f t="shared" si="155"/>
        <v>1286728.2</v>
      </c>
      <c r="AA347" s="27">
        <f t="shared" si="156"/>
        <v>1215243.3</v>
      </c>
      <c r="AB347" s="27">
        <f t="shared" si="157"/>
        <v>1143758.4000000001</v>
      </c>
      <c r="AC347" s="27">
        <f t="shared" si="158"/>
        <v>1072273.5</v>
      </c>
      <c r="AD347" s="27">
        <f t="shared" si="159"/>
        <v>1019358.42</v>
      </c>
      <c r="AE347" s="27">
        <f t="shared" si="160"/>
        <v>1019358.42</v>
      </c>
      <c r="AF347" s="27">
        <f t="shared" si="161"/>
        <v>1019358.42</v>
      </c>
      <c r="AG347" s="27">
        <f t="shared" si="162"/>
        <v>1019358.42</v>
      </c>
    </row>
    <row r="348" spans="1:33" x14ac:dyDescent="0.2">
      <c r="A348" s="36" t="s">
        <v>81</v>
      </c>
      <c r="B348" s="36" t="s">
        <v>513</v>
      </c>
      <c r="C348" s="36" t="s">
        <v>514</v>
      </c>
      <c r="D348" s="22" t="str">
        <f t="shared" si="143"/>
        <v>Tier 2</v>
      </c>
      <c r="E348" s="23">
        <v>757650</v>
      </c>
      <c r="F348" s="23">
        <v>571229.07999999996</v>
      </c>
      <c r="G348" s="24">
        <f t="shared" si="139"/>
        <v>-186420.92000000004</v>
      </c>
      <c r="H348" s="25">
        <f t="shared" si="140"/>
        <v>0.24605150135286746</v>
      </c>
      <c r="J348" s="27" t="str">
        <f t="shared" si="141"/>
        <v/>
      </c>
      <c r="L348" s="27" t="str">
        <f t="shared" si="142"/>
        <v/>
      </c>
      <c r="M348" s="30"/>
      <c r="N348" s="30">
        <f t="shared" si="144"/>
        <v>37284.184000000008</v>
      </c>
      <c r="O348" s="30">
        <f t="shared" si="145"/>
        <v>37882.5</v>
      </c>
      <c r="P348" s="30" t="str">
        <f t="shared" si="146"/>
        <v>No</v>
      </c>
      <c r="Q348" s="30">
        <f t="shared" si="147"/>
        <v>719767.5</v>
      </c>
      <c r="R348" s="30">
        <f t="shared" si="148"/>
        <v>681885</v>
      </c>
      <c r="S348" s="30">
        <f t="shared" si="149"/>
        <v>644002.5</v>
      </c>
      <c r="T348" s="30">
        <f t="shared" si="150"/>
        <v>606120</v>
      </c>
      <c r="U348" s="30"/>
      <c r="V348" s="27" t="str">
        <f t="shared" si="151"/>
        <v/>
      </c>
      <c r="W348" s="27" t="str">
        <f t="shared" si="152"/>
        <v/>
      </c>
      <c r="X348" s="29" t="str">
        <f t="shared" si="153"/>
        <v/>
      </c>
      <c r="Y348" s="27" t="str">
        <f t="shared" si="154"/>
        <v/>
      </c>
      <c r="Z348" s="27" t="str">
        <f t="shared" si="155"/>
        <v/>
      </c>
      <c r="AA348" s="27" t="str">
        <f t="shared" si="156"/>
        <v/>
      </c>
      <c r="AB348" s="27" t="str">
        <f t="shared" si="157"/>
        <v/>
      </c>
      <c r="AC348" s="27" t="str">
        <f t="shared" si="158"/>
        <v/>
      </c>
      <c r="AD348" s="27" t="str">
        <f t="shared" si="159"/>
        <v/>
      </c>
      <c r="AE348" s="27" t="str">
        <f t="shared" si="160"/>
        <v/>
      </c>
      <c r="AF348" s="27" t="str">
        <f t="shared" si="161"/>
        <v/>
      </c>
      <c r="AG348" s="27" t="str">
        <f t="shared" si="162"/>
        <v/>
      </c>
    </row>
    <row r="349" spans="1:33" x14ac:dyDescent="0.2">
      <c r="A349" s="36" t="s">
        <v>81</v>
      </c>
      <c r="B349" s="36" t="s">
        <v>523</v>
      </c>
      <c r="C349" s="36" t="s">
        <v>524</v>
      </c>
      <c r="D349" s="22" t="str">
        <f t="shared" si="143"/>
        <v>A-CAM II &gt; HC Legacy</v>
      </c>
      <c r="E349" s="23">
        <v>263040</v>
      </c>
      <c r="F349" s="23">
        <v>546312.48</v>
      </c>
      <c r="G349" s="24">
        <f t="shared" si="139"/>
        <v>283272.48</v>
      </c>
      <c r="H349" s="25">
        <f t="shared" si="140"/>
        <v>1.0769178832116788</v>
      </c>
      <c r="J349" s="27">
        <f t="shared" si="141"/>
        <v>546312.48</v>
      </c>
      <c r="L349" s="27" t="str">
        <f t="shared" si="142"/>
        <v/>
      </c>
      <c r="M349" s="30"/>
      <c r="N349" s="30" t="str">
        <f t="shared" si="144"/>
        <v/>
      </c>
      <c r="O349" s="30" t="str">
        <f t="shared" si="145"/>
        <v/>
      </c>
      <c r="P349" s="30" t="str">
        <f t="shared" si="146"/>
        <v/>
      </c>
      <c r="Q349" s="30" t="str">
        <f t="shared" si="147"/>
        <v/>
      </c>
      <c r="R349" s="30" t="str">
        <f t="shared" si="148"/>
        <v/>
      </c>
      <c r="S349" s="30" t="str">
        <f t="shared" si="149"/>
        <v/>
      </c>
      <c r="T349" s="30" t="str">
        <f t="shared" si="150"/>
        <v/>
      </c>
      <c r="U349" s="30"/>
      <c r="V349" s="27" t="str">
        <f t="shared" si="151"/>
        <v/>
      </c>
      <c r="W349" s="27" t="str">
        <f t="shared" si="152"/>
        <v/>
      </c>
      <c r="X349" s="29" t="str">
        <f t="shared" si="153"/>
        <v/>
      </c>
      <c r="Y349" s="27" t="str">
        <f t="shared" si="154"/>
        <v/>
      </c>
      <c r="Z349" s="27" t="str">
        <f t="shared" si="155"/>
        <v/>
      </c>
      <c r="AA349" s="27" t="str">
        <f t="shared" si="156"/>
        <v/>
      </c>
      <c r="AB349" s="27" t="str">
        <f t="shared" si="157"/>
        <v/>
      </c>
      <c r="AC349" s="27" t="str">
        <f t="shared" si="158"/>
        <v/>
      </c>
      <c r="AD349" s="27" t="str">
        <f t="shared" si="159"/>
        <v/>
      </c>
      <c r="AE349" s="27" t="str">
        <f t="shared" si="160"/>
        <v/>
      </c>
      <c r="AF349" s="27" t="str">
        <f t="shared" si="161"/>
        <v/>
      </c>
      <c r="AG349" s="27" t="str">
        <f t="shared" si="162"/>
        <v/>
      </c>
    </row>
    <row r="350" spans="1:33" x14ac:dyDescent="0.2">
      <c r="A350" s="36" t="s">
        <v>81</v>
      </c>
      <c r="B350" s="36" t="s">
        <v>527</v>
      </c>
      <c r="C350" s="36" t="s">
        <v>528</v>
      </c>
      <c r="D350" s="22" t="str">
        <f t="shared" si="143"/>
        <v>Tier 2</v>
      </c>
      <c r="E350" s="23">
        <v>1025394</v>
      </c>
      <c r="F350" s="23">
        <v>790510.1</v>
      </c>
      <c r="G350" s="24">
        <f t="shared" si="139"/>
        <v>-234883.90000000002</v>
      </c>
      <c r="H350" s="25">
        <f t="shared" si="140"/>
        <v>0.22906697328051465</v>
      </c>
      <c r="J350" s="27" t="str">
        <f t="shared" si="141"/>
        <v/>
      </c>
      <c r="L350" s="27" t="str">
        <f t="shared" si="142"/>
        <v/>
      </c>
      <c r="M350" s="30"/>
      <c r="N350" s="30">
        <f t="shared" si="144"/>
        <v>46976.780000000006</v>
      </c>
      <c r="O350" s="30">
        <f t="shared" si="145"/>
        <v>51269.700000000004</v>
      </c>
      <c r="P350" s="30" t="str">
        <f t="shared" si="146"/>
        <v>No</v>
      </c>
      <c r="Q350" s="30">
        <f t="shared" si="147"/>
        <v>974124.29999999993</v>
      </c>
      <c r="R350" s="30">
        <f t="shared" si="148"/>
        <v>922854.6</v>
      </c>
      <c r="S350" s="30">
        <f t="shared" si="149"/>
        <v>871584.9</v>
      </c>
      <c r="T350" s="30">
        <f t="shared" si="150"/>
        <v>820315.20000000007</v>
      </c>
      <c r="U350" s="30"/>
      <c r="V350" s="27" t="str">
        <f t="shared" si="151"/>
        <v/>
      </c>
      <c r="W350" s="27" t="str">
        <f t="shared" si="152"/>
        <v/>
      </c>
      <c r="X350" s="29" t="str">
        <f t="shared" si="153"/>
        <v/>
      </c>
      <c r="Y350" s="27" t="str">
        <f t="shared" si="154"/>
        <v/>
      </c>
      <c r="Z350" s="27" t="str">
        <f t="shared" si="155"/>
        <v/>
      </c>
      <c r="AA350" s="27" t="str">
        <f t="shared" si="156"/>
        <v/>
      </c>
      <c r="AB350" s="27" t="str">
        <f t="shared" si="157"/>
        <v/>
      </c>
      <c r="AC350" s="27" t="str">
        <f t="shared" si="158"/>
        <v/>
      </c>
      <c r="AD350" s="27" t="str">
        <f t="shared" si="159"/>
        <v/>
      </c>
      <c r="AE350" s="27" t="str">
        <f t="shared" si="160"/>
        <v/>
      </c>
      <c r="AF350" s="27" t="str">
        <f t="shared" si="161"/>
        <v/>
      </c>
      <c r="AG350" s="27" t="str">
        <f t="shared" si="162"/>
        <v/>
      </c>
    </row>
    <row r="351" spans="1:33" x14ac:dyDescent="0.2">
      <c r="A351" s="36" t="s">
        <v>81</v>
      </c>
      <c r="B351" s="36" t="s">
        <v>683</v>
      </c>
      <c r="C351" s="36" t="s">
        <v>684</v>
      </c>
      <c r="D351" s="22" t="str">
        <f t="shared" si="143"/>
        <v>A-CAM II &gt; HC Legacy</v>
      </c>
      <c r="E351" s="23">
        <v>1428486</v>
      </c>
      <c r="F351" s="23">
        <v>2282192.7400000002</v>
      </c>
      <c r="G351" s="24">
        <f t="shared" si="139"/>
        <v>853706.74000000022</v>
      </c>
      <c r="H351" s="25">
        <f t="shared" si="140"/>
        <v>0.59763045630128697</v>
      </c>
      <c r="J351" s="27">
        <f t="shared" si="141"/>
        <v>2282192.7400000002</v>
      </c>
      <c r="L351" s="27" t="str">
        <f t="shared" si="142"/>
        <v/>
      </c>
      <c r="M351" s="30"/>
      <c r="N351" s="30" t="str">
        <f t="shared" si="144"/>
        <v/>
      </c>
      <c r="O351" s="30" t="str">
        <f t="shared" si="145"/>
        <v/>
      </c>
      <c r="P351" s="30" t="str">
        <f t="shared" si="146"/>
        <v/>
      </c>
      <c r="Q351" s="30" t="str">
        <f t="shared" si="147"/>
        <v/>
      </c>
      <c r="R351" s="30" t="str">
        <f t="shared" si="148"/>
        <v/>
      </c>
      <c r="S351" s="30" t="str">
        <f t="shared" si="149"/>
        <v/>
      </c>
      <c r="T351" s="30" t="str">
        <f t="shared" si="150"/>
        <v/>
      </c>
      <c r="U351" s="30"/>
      <c r="V351" s="27" t="str">
        <f t="shared" si="151"/>
        <v/>
      </c>
      <c r="W351" s="27" t="str">
        <f t="shared" si="152"/>
        <v/>
      </c>
      <c r="X351" s="29" t="str">
        <f t="shared" si="153"/>
        <v/>
      </c>
      <c r="Y351" s="27" t="str">
        <f t="shared" si="154"/>
        <v/>
      </c>
      <c r="Z351" s="27" t="str">
        <f t="shared" si="155"/>
        <v/>
      </c>
      <c r="AA351" s="27" t="str">
        <f t="shared" si="156"/>
        <v/>
      </c>
      <c r="AB351" s="27" t="str">
        <f t="shared" si="157"/>
        <v/>
      </c>
      <c r="AC351" s="27" t="str">
        <f t="shared" si="158"/>
        <v/>
      </c>
      <c r="AD351" s="27" t="str">
        <f t="shared" si="159"/>
        <v/>
      </c>
      <c r="AE351" s="27" t="str">
        <f t="shared" si="160"/>
        <v/>
      </c>
      <c r="AF351" s="27" t="str">
        <f t="shared" si="161"/>
        <v/>
      </c>
      <c r="AG351" s="27" t="str">
        <f t="shared" si="162"/>
        <v/>
      </c>
    </row>
    <row r="352" spans="1:33" x14ac:dyDescent="0.2">
      <c r="A352" s="36" t="s">
        <v>81</v>
      </c>
      <c r="B352" s="36" t="s">
        <v>701</v>
      </c>
      <c r="C352" s="36" t="s">
        <v>702</v>
      </c>
      <c r="D352" s="22" t="str">
        <f t="shared" si="143"/>
        <v>A-CAM II &gt; HC Legacy</v>
      </c>
      <c r="E352" s="23">
        <v>6387654</v>
      </c>
      <c r="F352" s="23">
        <v>7763557.8499999996</v>
      </c>
      <c r="G352" s="24">
        <f t="shared" si="139"/>
        <v>1375903.8499999996</v>
      </c>
      <c r="H352" s="25">
        <f t="shared" si="140"/>
        <v>0.21540049758487226</v>
      </c>
      <c r="J352" s="27">
        <f t="shared" si="141"/>
        <v>7763557.8499999996</v>
      </c>
      <c r="L352" s="27" t="str">
        <f t="shared" si="142"/>
        <v/>
      </c>
      <c r="M352" s="30"/>
      <c r="N352" s="30" t="str">
        <f t="shared" si="144"/>
        <v/>
      </c>
      <c r="O352" s="30" t="str">
        <f t="shared" si="145"/>
        <v/>
      </c>
      <c r="P352" s="30" t="str">
        <f t="shared" si="146"/>
        <v/>
      </c>
      <c r="Q352" s="30" t="str">
        <f t="shared" si="147"/>
        <v/>
      </c>
      <c r="R352" s="30" t="str">
        <f t="shared" si="148"/>
        <v/>
      </c>
      <c r="S352" s="30" t="str">
        <f t="shared" si="149"/>
        <v/>
      </c>
      <c r="T352" s="30" t="str">
        <f t="shared" si="150"/>
        <v/>
      </c>
      <c r="U352" s="30"/>
      <c r="V352" s="27" t="str">
        <f t="shared" si="151"/>
        <v/>
      </c>
      <c r="W352" s="27" t="str">
        <f t="shared" si="152"/>
        <v/>
      </c>
      <c r="X352" s="29" t="str">
        <f t="shared" si="153"/>
        <v/>
      </c>
      <c r="Y352" s="27" t="str">
        <f t="shared" si="154"/>
        <v/>
      </c>
      <c r="Z352" s="27" t="str">
        <f t="shared" si="155"/>
        <v/>
      </c>
      <c r="AA352" s="27" t="str">
        <f t="shared" si="156"/>
        <v/>
      </c>
      <c r="AB352" s="27" t="str">
        <f t="shared" si="157"/>
        <v/>
      </c>
      <c r="AC352" s="27" t="str">
        <f t="shared" si="158"/>
        <v/>
      </c>
      <c r="AD352" s="27" t="str">
        <f t="shared" si="159"/>
        <v/>
      </c>
      <c r="AE352" s="27" t="str">
        <f t="shared" si="160"/>
        <v/>
      </c>
      <c r="AF352" s="27" t="str">
        <f t="shared" si="161"/>
        <v/>
      </c>
      <c r="AG352" s="27" t="str">
        <f t="shared" si="162"/>
        <v/>
      </c>
    </row>
    <row r="353" spans="1:33" x14ac:dyDescent="0.2">
      <c r="A353" s="36" t="s">
        <v>81</v>
      </c>
      <c r="B353" s="36" t="s">
        <v>757</v>
      </c>
      <c r="C353" s="36" t="s">
        <v>758</v>
      </c>
      <c r="D353" s="22" t="str">
        <f t="shared" si="143"/>
        <v>Tier 3</v>
      </c>
      <c r="E353" s="23">
        <v>1086425</v>
      </c>
      <c r="F353" s="23">
        <v>654584.15</v>
      </c>
      <c r="G353" s="24">
        <f t="shared" si="139"/>
        <v>-431840.85</v>
      </c>
      <c r="H353" s="25">
        <f t="shared" si="140"/>
        <v>0.39748795360931494</v>
      </c>
      <c r="J353" s="27" t="str">
        <f t="shared" si="141"/>
        <v/>
      </c>
      <c r="L353" s="27" t="str">
        <f t="shared" si="142"/>
        <v/>
      </c>
      <c r="M353" s="30"/>
      <c r="N353" s="30" t="str">
        <f t="shared" si="144"/>
        <v/>
      </c>
      <c r="O353" s="30" t="str">
        <f t="shared" si="145"/>
        <v/>
      </c>
      <c r="P353" s="30" t="str">
        <f t="shared" si="146"/>
        <v/>
      </c>
      <c r="Q353" s="30" t="str">
        <f t="shared" si="147"/>
        <v/>
      </c>
      <c r="R353" s="30" t="str">
        <f t="shared" si="148"/>
        <v/>
      </c>
      <c r="S353" s="30" t="str">
        <f t="shared" si="149"/>
        <v/>
      </c>
      <c r="T353" s="30" t="str">
        <f t="shared" si="150"/>
        <v/>
      </c>
      <c r="U353" s="30"/>
      <c r="V353" s="27">
        <f t="shared" si="151"/>
        <v>43184.084999999999</v>
      </c>
      <c r="W353" s="27">
        <f t="shared" si="152"/>
        <v>54321.25</v>
      </c>
      <c r="X353" s="29" t="str">
        <f t="shared" si="153"/>
        <v>No</v>
      </c>
      <c r="Y353" s="27">
        <f t="shared" si="154"/>
        <v>1032103.75</v>
      </c>
      <c r="Z353" s="27">
        <f t="shared" si="155"/>
        <v>977782.5</v>
      </c>
      <c r="AA353" s="27">
        <f t="shared" si="156"/>
        <v>923461.25</v>
      </c>
      <c r="AB353" s="27">
        <f t="shared" si="157"/>
        <v>869140</v>
      </c>
      <c r="AC353" s="27">
        <f t="shared" si="158"/>
        <v>814818.75</v>
      </c>
      <c r="AD353" s="27">
        <f t="shared" si="159"/>
        <v>760497.5</v>
      </c>
      <c r="AE353" s="27">
        <f t="shared" si="160"/>
        <v>706176.25</v>
      </c>
      <c r="AF353" s="27">
        <f t="shared" si="161"/>
        <v>654584.15</v>
      </c>
      <c r="AG353" s="27">
        <f t="shared" si="162"/>
        <v>654584.15</v>
      </c>
    </row>
    <row r="354" spans="1:33" x14ac:dyDescent="0.2">
      <c r="A354" s="36" t="s">
        <v>81</v>
      </c>
      <c r="B354" s="36" t="s">
        <v>115</v>
      </c>
      <c r="C354" s="36" t="s">
        <v>116</v>
      </c>
      <c r="D354" s="22" t="str">
        <f t="shared" si="143"/>
        <v>Tier 3</v>
      </c>
      <c r="E354" s="23">
        <v>1070346</v>
      </c>
      <c r="F354" s="23">
        <v>622798.13</v>
      </c>
      <c r="G354" s="24">
        <f t="shared" si="139"/>
        <v>-447547.87</v>
      </c>
      <c r="H354" s="25">
        <f t="shared" si="140"/>
        <v>0.41813382775289487</v>
      </c>
      <c r="J354" s="27" t="str">
        <f t="shared" si="141"/>
        <v/>
      </c>
      <c r="L354" s="27" t="str">
        <f t="shared" si="142"/>
        <v/>
      </c>
      <c r="M354" s="30"/>
      <c r="N354" s="30" t="str">
        <f t="shared" si="144"/>
        <v/>
      </c>
      <c r="O354" s="30" t="str">
        <f t="shared" si="145"/>
        <v/>
      </c>
      <c r="P354" s="30" t="str">
        <f t="shared" si="146"/>
        <v/>
      </c>
      <c r="Q354" s="30" t="str">
        <f t="shared" si="147"/>
        <v/>
      </c>
      <c r="R354" s="30" t="str">
        <f t="shared" si="148"/>
        <v/>
      </c>
      <c r="S354" s="30" t="str">
        <f t="shared" si="149"/>
        <v/>
      </c>
      <c r="T354" s="30" t="str">
        <f t="shared" si="150"/>
        <v/>
      </c>
      <c r="U354" s="30"/>
      <c r="V354" s="27">
        <f t="shared" si="151"/>
        <v>44754.787000000004</v>
      </c>
      <c r="W354" s="27">
        <f t="shared" si="152"/>
        <v>53517.3</v>
      </c>
      <c r="X354" s="29" t="str">
        <f t="shared" si="153"/>
        <v>No</v>
      </c>
      <c r="Y354" s="27">
        <f t="shared" si="154"/>
        <v>1016828.7</v>
      </c>
      <c r="Z354" s="27">
        <f t="shared" si="155"/>
        <v>963311.4</v>
      </c>
      <c r="AA354" s="27">
        <f t="shared" si="156"/>
        <v>909794.1</v>
      </c>
      <c r="AB354" s="27">
        <f t="shared" si="157"/>
        <v>856276.8</v>
      </c>
      <c r="AC354" s="27">
        <f t="shared" si="158"/>
        <v>802759.5</v>
      </c>
      <c r="AD354" s="27">
        <f t="shared" si="159"/>
        <v>749242.2</v>
      </c>
      <c r="AE354" s="27">
        <f t="shared" si="160"/>
        <v>695724.9</v>
      </c>
      <c r="AF354" s="27">
        <f t="shared" si="161"/>
        <v>642207.6</v>
      </c>
      <c r="AG354" s="27">
        <f t="shared" si="162"/>
        <v>622798.13</v>
      </c>
    </row>
    <row r="355" spans="1:33" x14ac:dyDescent="0.2">
      <c r="A355" s="36" t="s">
        <v>81</v>
      </c>
      <c r="B355" s="36" t="s">
        <v>861</v>
      </c>
      <c r="C355" s="36" t="s">
        <v>862</v>
      </c>
      <c r="D355" s="22" t="str">
        <f t="shared" si="143"/>
        <v>A-CAM II &gt; HC Legacy</v>
      </c>
      <c r="E355" s="23">
        <v>42030</v>
      </c>
      <c r="F355" s="23">
        <v>282595.08</v>
      </c>
      <c r="G355" s="24">
        <f t="shared" si="139"/>
        <v>240565.08000000002</v>
      </c>
      <c r="H355" s="25">
        <f t="shared" si="140"/>
        <v>5.7236516773733053</v>
      </c>
      <c r="J355" s="27">
        <f t="shared" si="141"/>
        <v>282595.08</v>
      </c>
      <c r="L355" s="27" t="str">
        <f t="shared" si="142"/>
        <v/>
      </c>
      <c r="M355" s="30"/>
      <c r="N355" s="30" t="str">
        <f t="shared" si="144"/>
        <v/>
      </c>
      <c r="O355" s="30" t="str">
        <f t="shared" si="145"/>
        <v/>
      </c>
      <c r="P355" s="30" t="str">
        <f t="shared" si="146"/>
        <v/>
      </c>
      <c r="Q355" s="30" t="str">
        <f t="shared" si="147"/>
        <v/>
      </c>
      <c r="R355" s="30" t="str">
        <f t="shared" si="148"/>
        <v/>
      </c>
      <c r="S355" s="30" t="str">
        <f t="shared" si="149"/>
        <v/>
      </c>
      <c r="T355" s="30" t="str">
        <f t="shared" si="150"/>
        <v/>
      </c>
      <c r="U355" s="30"/>
      <c r="V355" s="27" t="str">
        <f t="shared" si="151"/>
        <v/>
      </c>
      <c r="W355" s="27" t="str">
        <f t="shared" si="152"/>
        <v/>
      </c>
      <c r="X355" s="29" t="str">
        <f t="shared" si="153"/>
        <v/>
      </c>
      <c r="Y355" s="27" t="str">
        <f t="shared" si="154"/>
        <v/>
      </c>
      <c r="Z355" s="27" t="str">
        <f t="shared" si="155"/>
        <v/>
      </c>
      <c r="AA355" s="27" t="str">
        <f t="shared" si="156"/>
        <v/>
      </c>
      <c r="AB355" s="27" t="str">
        <f t="shared" si="157"/>
        <v/>
      </c>
      <c r="AC355" s="27" t="str">
        <f t="shared" si="158"/>
        <v/>
      </c>
      <c r="AD355" s="27" t="str">
        <f t="shared" si="159"/>
        <v/>
      </c>
      <c r="AE355" s="27" t="str">
        <f t="shared" si="160"/>
        <v/>
      </c>
      <c r="AF355" s="27" t="str">
        <f t="shared" si="161"/>
        <v/>
      </c>
      <c r="AG355" s="27" t="str">
        <f t="shared" si="162"/>
        <v/>
      </c>
    </row>
    <row r="356" spans="1:33" x14ac:dyDescent="0.2">
      <c r="A356" s="36" t="s">
        <v>81</v>
      </c>
      <c r="B356" s="36" t="s">
        <v>929</v>
      </c>
      <c r="C356" s="36" t="s">
        <v>930</v>
      </c>
      <c r="D356" s="22" t="str">
        <f t="shared" si="143"/>
        <v>Tier 2</v>
      </c>
      <c r="E356" s="23">
        <v>1818474</v>
      </c>
      <c r="F356" s="23">
        <v>1505787.7</v>
      </c>
      <c r="G356" s="24">
        <f t="shared" si="139"/>
        <v>-312686.30000000005</v>
      </c>
      <c r="H356" s="25">
        <f t="shared" si="140"/>
        <v>0.17194983266189126</v>
      </c>
      <c r="J356" s="27" t="str">
        <f t="shared" si="141"/>
        <v/>
      </c>
      <c r="L356" s="27" t="str">
        <f t="shared" si="142"/>
        <v/>
      </c>
      <c r="M356" s="30"/>
      <c r="N356" s="30">
        <f t="shared" si="144"/>
        <v>62537.260000000009</v>
      </c>
      <c r="O356" s="30">
        <f t="shared" si="145"/>
        <v>90923.700000000012</v>
      </c>
      <c r="P356" s="30" t="str">
        <f t="shared" si="146"/>
        <v>No</v>
      </c>
      <c r="Q356" s="30">
        <f t="shared" si="147"/>
        <v>1727550.2999999998</v>
      </c>
      <c r="R356" s="30">
        <f t="shared" si="148"/>
        <v>1636626.6</v>
      </c>
      <c r="S356" s="30">
        <f t="shared" si="149"/>
        <v>1545702.9</v>
      </c>
      <c r="T356" s="30">
        <f t="shared" si="150"/>
        <v>1505787.7</v>
      </c>
      <c r="U356" s="30"/>
      <c r="V356" s="27" t="str">
        <f t="shared" si="151"/>
        <v/>
      </c>
      <c r="W356" s="27" t="str">
        <f t="shared" si="152"/>
        <v/>
      </c>
      <c r="X356" s="29" t="str">
        <f t="shared" si="153"/>
        <v/>
      </c>
      <c r="Y356" s="27" t="str">
        <f t="shared" si="154"/>
        <v/>
      </c>
      <c r="Z356" s="27" t="str">
        <f t="shared" si="155"/>
        <v/>
      </c>
      <c r="AA356" s="27" t="str">
        <f t="shared" si="156"/>
        <v/>
      </c>
      <c r="AB356" s="27" t="str">
        <f t="shared" si="157"/>
        <v/>
      </c>
      <c r="AC356" s="27" t="str">
        <f t="shared" si="158"/>
        <v/>
      </c>
      <c r="AD356" s="27" t="str">
        <f t="shared" si="159"/>
        <v/>
      </c>
      <c r="AE356" s="27" t="str">
        <f t="shared" si="160"/>
        <v/>
      </c>
      <c r="AF356" s="27" t="str">
        <f t="shared" si="161"/>
        <v/>
      </c>
      <c r="AG356" s="27" t="str">
        <f t="shared" si="162"/>
        <v/>
      </c>
    </row>
    <row r="357" spans="1:33" x14ac:dyDescent="0.2">
      <c r="A357" s="36" t="s">
        <v>81</v>
      </c>
      <c r="B357" s="36" t="s">
        <v>943</v>
      </c>
      <c r="C357" s="36" t="s">
        <v>944</v>
      </c>
      <c r="D357" s="22" t="str">
        <f t="shared" si="143"/>
        <v>Tier 3</v>
      </c>
      <c r="E357" s="23">
        <v>1286610</v>
      </c>
      <c r="F357" s="23">
        <v>784971.55</v>
      </c>
      <c r="G357" s="24">
        <f t="shared" si="139"/>
        <v>-501638.44999999995</v>
      </c>
      <c r="H357" s="25">
        <f t="shared" si="140"/>
        <v>0.38989161439752523</v>
      </c>
      <c r="J357" s="27" t="str">
        <f t="shared" si="141"/>
        <v/>
      </c>
      <c r="L357" s="27" t="str">
        <f t="shared" si="142"/>
        <v/>
      </c>
      <c r="M357" s="30"/>
      <c r="N357" s="30" t="str">
        <f t="shared" si="144"/>
        <v/>
      </c>
      <c r="O357" s="30" t="str">
        <f t="shared" si="145"/>
        <v/>
      </c>
      <c r="P357" s="30" t="str">
        <f t="shared" si="146"/>
        <v/>
      </c>
      <c r="Q357" s="30" t="str">
        <f t="shared" si="147"/>
        <v/>
      </c>
      <c r="R357" s="30" t="str">
        <f t="shared" si="148"/>
        <v/>
      </c>
      <c r="S357" s="30" t="str">
        <f t="shared" si="149"/>
        <v/>
      </c>
      <c r="T357" s="30" t="str">
        <f t="shared" si="150"/>
        <v/>
      </c>
      <c r="U357" s="30"/>
      <c r="V357" s="27">
        <f t="shared" si="151"/>
        <v>50163.845000000001</v>
      </c>
      <c r="W357" s="27">
        <f t="shared" si="152"/>
        <v>64330.5</v>
      </c>
      <c r="X357" s="29" t="str">
        <f t="shared" si="153"/>
        <v>No</v>
      </c>
      <c r="Y357" s="27">
        <f t="shared" si="154"/>
        <v>1222279.5</v>
      </c>
      <c r="Z357" s="27">
        <f t="shared" si="155"/>
        <v>1157949</v>
      </c>
      <c r="AA357" s="27">
        <f t="shared" si="156"/>
        <v>1093618.5</v>
      </c>
      <c r="AB357" s="27">
        <f t="shared" si="157"/>
        <v>1029288</v>
      </c>
      <c r="AC357" s="27">
        <f t="shared" si="158"/>
        <v>964957.5</v>
      </c>
      <c r="AD357" s="27">
        <f t="shared" si="159"/>
        <v>900627</v>
      </c>
      <c r="AE357" s="27">
        <f t="shared" si="160"/>
        <v>836296.5</v>
      </c>
      <c r="AF357" s="27">
        <f t="shared" si="161"/>
        <v>784971.55</v>
      </c>
      <c r="AG357" s="27">
        <f t="shared" si="162"/>
        <v>784971.55</v>
      </c>
    </row>
    <row r="358" spans="1:33" x14ac:dyDescent="0.2">
      <c r="A358" s="36" t="s">
        <v>81</v>
      </c>
      <c r="B358" s="36" t="s">
        <v>977</v>
      </c>
      <c r="C358" s="36" t="s">
        <v>978</v>
      </c>
      <c r="D358" s="22" t="str">
        <f t="shared" si="143"/>
        <v>Tier 3</v>
      </c>
      <c r="E358" s="23">
        <v>2435646</v>
      </c>
      <c r="F358" s="23">
        <v>1717784.49</v>
      </c>
      <c r="G358" s="24">
        <f t="shared" si="139"/>
        <v>-717861.51</v>
      </c>
      <c r="H358" s="25">
        <f t="shared" si="140"/>
        <v>0.29473146343926826</v>
      </c>
      <c r="J358" s="27" t="str">
        <f t="shared" si="141"/>
        <v/>
      </c>
      <c r="L358" s="27" t="str">
        <f t="shared" si="142"/>
        <v/>
      </c>
      <c r="M358" s="30"/>
      <c r="N358" s="30" t="str">
        <f t="shared" si="144"/>
        <v/>
      </c>
      <c r="O358" s="30" t="str">
        <f t="shared" si="145"/>
        <v/>
      </c>
      <c r="P358" s="30" t="str">
        <f t="shared" si="146"/>
        <v/>
      </c>
      <c r="Q358" s="30" t="str">
        <f t="shared" si="147"/>
        <v/>
      </c>
      <c r="R358" s="30" t="str">
        <f t="shared" si="148"/>
        <v/>
      </c>
      <c r="S358" s="30" t="str">
        <f t="shared" si="149"/>
        <v/>
      </c>
      <c r="T358" s="30" t="str">
        <f t="shared" si="150"/>
        <v/>
      </c>
      <c r="U358" s="30"/>
      <c r="V358" s="27">
        <f t="shared" si="151"/>
        <v>71786.150999999998</v>
      </c>
      <c r="W358" s="27">
        <f t="shared" si="152"/>
        <v>121782.3</v>
      </c>
      <c r="X358" s="29" t="str">
        <f t="shared" si="153"/>
        <v>No</v>
      </c>
      <c r="Y358" s="27">
        <f t="shared" si="154"/>
        <v>2313863.6999999997</v>
      </c>
      <c r="Z358" s="27">
        <f t="shared" si="155"/>
        <v>2192081.4</v>
      </c>
      <c r="AA358" s="27">
        <f t="shared" si="156"/>
        <v>2070299.0999999999</v>
      </c>
      <c r="AB358" s="27">
        <f t="shared" si="157"/>
        <v>1948516.8</v>
      </c>
      <c r="AC358" s="27">
        <f t="shared" si="158"/>
        <v>1826734.5</v>
      </c>
      <c r="AD358" s="27">
        <f t="shared" si="159"/>
        <v>1717784.49</v>
      </c>
      <c r="AE358" s="27">
        <f t="shared" si="160"/>
        <v>1717784.49</v>
      </c>
      <c r="AF358" s="27">
        <f t="shared" si="161"/>
        <v>1717784.49</v>
      </c>
      <c r="AG358" s="27">
        <f t="shared" si="162"/>
        <v>1717784.49</v>
      </c>
    </row>
    <row r="359" spans="1:33" x14ac:dyDescent="0.2">
      <c r="A359" s="36" t="s">
        <v>111</v>
      </c>
      <c r="B359" s="36" t="s">
        <v>363</v>
      </c>
      <c r="C359" s="36" t="s">
        <v>364</v>
      </c>
      <c r="D359" s="22" t="str">
        <f t="shared" si="143"/>
        <v>Tier 3</v>
      </c>
      <c r="E359" s="23">
        <v>299562</v>
      </c>
      <c r="F359" s="23">
        <v>53021.51</v>
      </c>
      <c r="G359" s="24">
        <f t="shared" si="139"/>
        <v>-246540.49</v>
      </c>
      <c r="H359" s="25">
        <f t="shared" si="140"/>
        <v>0.82300321803165954</v>
      </c>
      <c r="J359" s="27" t="str">
        <f t="shared" si="141"/>
        <v/>
      </c>
      <c r="L359" s="27" t="str">
        <f t="shared" si="142"/>
        <v/>
      </c>
      <c r="M359" s="30"/>
      <c r="N359" s="30" t="str">
        <f t="shared" si="144"/>
        <v/>
      </c>
      <c r="O359" s="30" t="str">
        <f t="shared" si="145"/>
        <v/>
      </c>
      <c r="P359" s="30" t="str">
        <f t="shared" si="146"/>
        <v/>
      </c>
      <c r="Q359" s="30" t="str">
        <f t="shared" si="147"/>
        <v/>
      </c>
      <c r="R359" s="30" t="str">
        <f t="shared" si="148"/>
        <v/>
      </c>
      <c r="S359" s="30" t="str">
        <f t="shared" si="149"/>
        <v/>
      </c>
      <c r="T359" s="30" t="str">
        <f t="shared" si="150"/>
        <v/>
      </c>
      <c r="U359" s="30"/>
      <c r="V359" s="27">
        <f t="shared" si="151"/>
        <v>24654.048999999999</v>
      </c>
      <c r="W359" s="27">
        <f t="shared" si="152"/>
        <v>14978.1</v>
      </c>
      <c r="X359" s="29" t="str">
        <f t="shared" si="153"/>
        <v>Yes</v>
      </c>
      <c r="Y359" s="27">
        <f t="shared" si="154"/>
        <v>274907.951</v>
      </c>
      <c r="Z359" s="27">
        <f t="shared" si="155"/>
        <v>250253.902</v>
      </c>
      <c r="AA359" s="27">
        <f t="shared" si="156"/>
        <v>225599.853</v>
      </c>
      <c r="AB359" s="27">
        <f t="shared" si="157"/>
        <v>200945.804</v>
      </c>
      <c r="AC359" s="27">
        <f t="shared" si="158"/>
        <v>176291.755</v>
      </c>
      <c r="AD359" s="27">
        <f t="shared" si="159"/>
        <v>151637.70600000001</v>
      </c>
      <c r="AE359" s="27">
        <f t="shared" si="160"/>
        <v>126983.65700000001</v>
      </c>
      <c r="AF359" s="27">
        <f t="shared" si="161"/>
        <v>102329.60800000001</v>
      </c>
      <c r="AG359" s="27">
        <f t="shared" si="162"/>
        <v>77675.559000000008</v>
      </c>
    </row>
    <row r="360" spans="1:33" x14ac:dyDescent="0.2">
      <c r="A360" s="36" t="s">
        <v>111</v>
      </c>
      <c r="B360" s="36" t="s">
        <v>373</v>
      </c>
      <c r="C360" s="36" t="s">
        <v>374</v>
      </c>
      <c r="D360" s="22" t="str">
        <f t="shared" si="143"/>
        <v>A-CAM II &gt; HC Legacy</v>
      </c>
      <c r="E360" s="23">
        <v>25782</v>
      </c>
      <c r="F360" s="23">
        <v>63394.26</v>
      </c>
      <c r="G360" s="24">
        <f t="shared" si="139"/>
        <v>37612.26</v>
      </c>
      <c r="H360" s="25">
        <f t="shared" si="140"/>
        <v>1.4588573423318596</v>
      </c>
      <c r="J360" s="27">
        <f t="shared" si="141"/>
        <v>63394.26</v>
      </c>
      <c r="L360" s="27" t="str">
        <f t="shared" si="142"/>
        <v/>
      </c>
      <c r="M360" s="30"/>
      <c r="N360" s="30" t="str">
        <f t="shared" si="144"/>
        <v/>
      </c>
      <c r="O360" s="30" t="str">
        <f t="shared" si="145"/>
        <v/>
      </c>
      <c r="P360" s="30" t="str">
        <f t="shared" si="146"/>
        <v/>
      </c>
      <c r="Q360" s="30" t="str">
        <f t="shared" si="147"/>
        <v/>
      </c>
      <c r="R360" s="30" t="str">
        <f t="shared" si="148"/>
        <v/>
      </c>
      <c r="S360" s="30" t="str">
        <f t="shared" si="149"/>
        <v/>
      </c>
      <c r="T360" s="30" t="str">
        <f t="shared" si="150"/>
        <v/>
      </c>
      <c r="U360" s="30"/>
      <c r="V360" s="27" t="str">
        <f t="shared" si="151"/>
        <v/>
      </c>
      <c r="W360" s="27" t="str">
        <f t="shared" si="152"/>
        <v/>
      </c>
      <c r="X360" s="29" t="str">
        <f t="shared" si="153"/>
        <v/>
      </c>
      <c r="Y360" s="27" t="str">
        <f t="shared" si="154"/>
        <v/>
      </c>
      <c r="Z360" s="27" t="str">
        <f t="shared" si="155"/>
        <v/>
      </c>
      <c r="AA360" s="27" t="str">
        <f t="shared" si="156"/>
        <v/>
      </c>
      <c r="AB360" s="27" t="str">
        <f t="shared" si="157"/>
        <v/>
      </c>
      <c r="AC360" s="27" t="str">
        <f t="shared" si="158"/>
        <v/>
      </c>
      <c r="AD360" s="27" t="str">
        <f t="shared" si="159"/>
        <v/>
      </c>
      <c r="AE360" s="27" t="str">
        <f t="shared" si="160"/>
        <v/>
      </c>
      <c r="AF360" s="27" t="str">
        <f t="shared" si="161"/>
        <v/>
      </c>
      <c r="AG360" s="27" t="str">
        <f t="shared" si="162"/>
        <v/>
      </c>
    </row>
    <row r="361" spans="1:33" x14ac:dyDescent="0.2">
      <c r="A361" s="36" t="s">
        <v>111</v>
      </c>
      <c r="B361" s="36" t="s">
        <v>39</v>
      </c>
      <c r="C361" s="36" t="s">
        <v>40</v>
      </c>
      <c r="D361" s="22" t="str">
        <f t="shared" si="143"/>
        <v>Tier 3</v>
      </c>
      <c r="E361" s="23">
        <v>234996</v>
      </c>
      <c r="F361" s="23">
        <v>32393.59</v>
      </c>
      <c r="G361" s="24">
        <f t="shared" si="139"/>
        <v>-202602.41</v>
      </c>
      <c r="H361" s="25">
        <f t="shared" si="140"/>
        <v>0.86215258983131626</v>
      </c>
      <c r="J361" s="27" t="str">
        <f t="shared" si="141"/>
        <v/>
      </c>
      <c r="L361" s="27" t="str">
        <f t="shared" si="142"/>
        <v/>
      </c>
      <c r="M361" s="30"/>
      <c r="N361" s="30" t="str">
        <f t="shared" si="144"/>
        <v/>
      </c>
      <c r="O361" s="30" t="str">
        <f t="shared" si="145"/>
        <v/>
      </c>
      <c r="P361" s="30" t="str">
        <f t="shared" si="146"/>
        <v/>
      </c>
      <c r="Q361" s="30" t="str">
        <f t="shared" si="147"/>
        <v/>
      </c>
      <c r="R361" s="30" t="str">
        <f t="shared" si="148"/>
        <v/>
      </c>
      <c r="S361" s="30" t="str">
        <f t="shared" si="149"/>
        <v/>
      </c>
      <c r="T361" s="30" t="str">
        <f t="shared" si="150"/>
        <v/>
      </c>
      <c r="U361" s="30"/>
      <c r="V361" s="27">
        <f t="shared" si="151"/>
        <v>20260.241000000002</v>
      </c>
      <c r="W361" s="27">
        <f t="shared" si="152"/>
        <v>11749.800000000001</v>
      </c>
      <c r="X361" s="29" t="str">
        <f t="shared" si="153"/>
        <v>Yes</v>
      </c>
      <c r="Y361" s="27">
        <f t="shared" si="154"/>
        <v>214735.75899999999</v>
      </c>
      <c r="Z361" s="27">
        <f t="shared" si="155"/>
        <v>194475.51800000001</v>
      </c>
      <c r="AA361" s="27">
        <f t="shared" si="156"/>
        <v>174215.277</v>
      </c>
      <c r="AB361" s="27">
        <f t="shared" si="157"/>
        <v>153955.03599999999</v>
      </c>
      <c r="AC361" s="27">
        <f t="shared" si="158"/>
        <v>133694.79500000001</v>
      </c>
      <c r="AD361" s="27">
        <f t="shared" si="159"/>
        <v>113434.554</v>
      </c>
      <c r="AE361" s="27">
        <f t="shared" si="160"/>
        <v>93174.312999999995</v>
      </c>
      <c r="AF361" s="27">
        <f t="shared" si="161"/>
        <v>72914.072</v>
      </c>
      <c r="AG361" s="27">
        <f t="shared" si="162"/>
        <v>52653.831000000006</v>
      </c>
    </row>
    <row r="362" spans="1:33" x14ac:dyDescent="0.2">
      <c r="A362" s="36" t="s">
        <v>111</v>
      </c>
      <c r="B362" s="36" t="s">
        <v>1100</v>
      </c>
      <c r="C362" s="36" t="s">
        <v>1101</v>
      </c>
      <c r="D362" s="22" t="str">
        <f t="shared" si="143"/>
        <v>Tier 3</v>
      </c>
      <c r="E362" s="23">
        <v>1324680</v>
      </c>
      <c r="F362" s="23">
        <v>255533.26</v>
      </c>
      <c r="G362" s="24">
        <f t="shared" si="139"/>
        <v>-1069146.74</v>
      </c>
      <c r="H362" s="25">
        <f t="shared" si="140"/>
        <v>0.80709812181055052</v>
      </c>
      <c r="J362" s="27" t="str">
        <f t="shared" si="141"/>
        <v/>
      </c>
      <c r="L362" s="27" t="str">
        <f t="shared" si="142"/>
        <v/>
      </c>
      <c r="M362" s="30"/>
      <c r="N362" s="30" t="str">
        <f t="shared" si="144"/>
        <v/>
      </c>
      <c r="O362" s="30" t="str">
        <f t="shared" si="145"/>
        <v/>
      </c>
      <c r="P362" s="30" t="str">
        <f t="shared" si="146"/>
        <v/>
      </c>
      <c r="Q362" s="30" t="str">
        <f t="shared" si="147"/>
        <v/>
      </c>
      <c r="R362" s="30" t="str">
        <f t="shared" si="148"/>
        <v/>
      </c>
      <c r="S362" s="30" t="str">
        <f t="shared" si="149"/>
        <v/>
      </c>
      <c r="T362" s="30" t="str">
        <f t="shared" si="150"/>
        <v/>
      </c>
      <c r="U362" s="30"/>
      <c r="V362" s="27">
        <f t="shared" si="151"/>
        <v>106914.674</v>
      </c>
      <c r="W362" s="27">
        <f t="shared" si="152"/>
        <v>66234</v>
      </c>
      <c r="X362" s="29" t="str">
        <f t="shared" si="153"/>
        <v>Yes</v>
      </c>
      <c r="Y362" s="27">
        <f t="shared" si="154"/>
        <v>1217765.3259999999</v>
      </c>
      <c r="Z362" s="27">
        <f t="shared" si="155"/>
        <v>1110850.652</v>
      </c>
      <c r="AA362" s="27">
        <f t="shared" si="156"/>
        <v>1003935.978</v>
      </c>
      <c r="AB362" s="27">
        <f t="shared" si="157"/>
        <v>897021.304</v>
      </c>
      <c r="AC362" s="27">
        <f t="shared" si="158"/>
        <v>790106.63</v>
      </c>
      <c r="AD362" s="27">
        <f t="shared" si="159"/>
        <v>683191.95600000001</v>
      </c>
      <c r="AE362" s="27">
        <f t="shared" si="160"/>
        <v>576277.28200000001</v>
      </c>
      <c r="AF362" s="27">
        <f t="shared" si="161"/>
        <v>469362.60800000001</v>
      </c>
      <c r="AG362" s="27">
        <f t="shared" si="162"/>
        <v>362447.93400000001</v>
      </c>
    </row>
    <row r="363" spans="1:33" x14ac:dyDescent="0.2">
      <c r="A363" s="36" t="s">
        <v>83</v>
      </c>
      <c r="B363" s="36" t="s">
        <v>176</v>
      </c>
      <c r="C363" s="36" t="s">
        <v>177</v>
      </c>
      <c r="D363" s="22" t="str">
        <f t="shared" si="143"/>
        <v>Tier 3</v>
      </c>
      <c r="E363" s="23">
        <v>1743516</v>
      </c>
      <c r="F363" s="23">
        <v>1004873.09</v>
      </c>
      <c r="G363" s="24">
        <f t="shared" si="139"/>
        <v>-738642.91</v>
      </c>
      <c r="H363" s="25">
        <f t="shared" si="140"/>
        <v>0.42365135163657808</v>
      </c>
      <c r="J363" s="27" t="str">
        <f t="shared" si="141"/>
        <v/>
      </c>
      <c r="L363" s="27" t="str">
        <f t="shared" si="142"/>
        <v/>
      </c>
      <c r="M363" s="30"/>
      <c r="N363" s="30" t="str">
        <f t="shared" si="144"/>
        <v/>
      </c>
      <c r="O363" s="30" t="str">
        <f t="shared" si="145"/>
        <v/>
      </c>
      <c r="P363" s="30" t="str">
        <f t="shared" si="146"/>
        <v/>
      </c>
      <c r="Q363" s="30" t="str">
        <f t="shared" si="147"/>
        <v/>
      </c>
      <c r="R363" s="30" t="str">
        <f t="shared" si="148"/>
        <v/>
      </c>
      <c r="S363" s="30" t="str">
        <f t="shared" si="149"/>
        <v/>
      </c>
      <c r="T363" s="30" t="str">
        <f t="shared" si="150"/>
        <v/>
      </c>
      <c r="U363" s="30"/>
      <c r="V363" s="27">
        <f t="shared" si="151"/>
        <v>73864.291000000012</v>
      </c>
      <c r="W363" s="27">
        <f t="shared" si="152"/>
        <v>87175.8</v>
      </c>
      <c r="X363" s="29" t="str">
        <f t="shared" si="153"/>
        <v>No</v>
      </c>
      <c r="Y363" s="27">
        <f t="shared" si="154"/>
        <v>1656340.2</v>
      </c>
      <c r="Z363" s="27">
        <f t="shared" si="155"/>
        <v>1569164.4000000001</v>
      </c>
      <c r="AA363" s="27">
        <f t="shared" si="156"/>
        <v>1481988.5999999999</v>
      </c>
      <c r="AB363" s="27">
        <f t="shared" si="157"/>
        <v>1394812.8</v>
      </c>
      <c r="AC363" s="27">
        <f t="shared" si="158"/>
        <v>1307637</v>
      </c>
      <c r="AD363" s="27">
        <f t="shared" si="159"/>
        <v>1220461.2</v>
      </c>
      <c r="AE363" s="27">
        <f t="shared" si="160"/>
        <v>1133285.4000000001</v>
      </c>
      <c r="AF363" s="27">
        <f t="shared" si="161"/>
        <v>1046109.6</v>
      </c>
      <c r="AG363" s="27">
        <f t="shared" si="162"/>
        <v>1004873.09</v>
      </c>
    </row>
    <row r="364" spans="1:33" x14ac:dyDescent="0.2">
      <c r="A364" s="36" t="s">
        <v>83</v>
      </c>
      <c r="B364" s="36" t="s">
        <v>359</v>
      </c>
      <c r="C364" s="36" t="s">
        <v>360</v>
      </c>
      <c r="D364" s="22" t="str">
        <f t="shared" si="143"/>
        <v>A-CAM II &gt; HC Legacy</v>
      </c>
      <c r="E364" s="23">
        <v>757146</v>
      </c>
      <c r="F364" s="23">
        <v>1774529.72</v>
      </c>
      <c r="G364" s="24">
        <f t="shared" si="139"/>
        <v>1017383.72</v>
      </c>
      <c r="H364" s="25">
        <f t="shared" si="140"/>
        <v>1.3437087695107681</v>
      </c>
      <c r="J364" s="27">
        <f t="shared" si="141"/>
        <v>1774529.72</v>
      </c>
      <c r="L364" s="27" t="str">
        <f t="shared" si="142"/>
        <v/>
      </c>
      <c r="M364" s="30"/>
      <c r="N364" s="30" t="str">
        <f t="shared" si="144"/>
        <v/>
      </c>
      <c r="O364" s="30" t="str">
        <f t="shared" si="145"/>
        <v/>
      </c>
      <c r="P364" s="30" t="str">
        <f t="shared" si="146"/>
        <v/>
      </c>
      <c r="Q364" s="30" t="str">
        <f t="shared" si="147"/>
        <v/>
      </c>
      <c r="R364" s="30" t="str">
        <f t="shared" si="148"/>
        <v/>
      </c>
      <c r="S364" s="30" t="str">
        <f t="shared" si="149"/>
        <v/>
      </c>
      <c r="T364" s="30" t="str">
        <f t="shared" si="150"/>
        <v/>
      </c>
      <c r="U364" s="30"/>
      <c r="V364" s="27" t="str">
        <f t="shared" si="151"/>
        <v/>
      </c>
      <c r="W364" s="27" t="str">
        <f t="shared" si="152"/>
        <v/>
      </c>
      <c r="X364" s="29" t="str">
        <f t="shared" si="153"/>
        <v/>
      </c>
      <c r="Y364" s="27" t="str">
        <f t="shared" si="154"/>
        <v/>
      </c>
      <c r="Z364" s="27" t="str">
        <f t="shared" si="155"/>
        <v/>
      </c>
      <c r="AA364" s="27" t="str">
        <f t="shared" si="156"/>
        <v/>
      </c>
      <c r="AB364" s="27" t="str">
        <f t="shared" si="157"/>
        <v/>
      </c>
      <c r="AC364" s="27" t="str">
        <f t="shared" si="158"/>
        <v/>
      </c>
      <c r="AD364" s="27" t="str">
        <f t="shared" si="159"/>
        <v/>
      </c>
      <c r="AE364" s="27" t="str">
        <f t="shared" si="160"/>
        <v/>
      </c>
      <c r="AF364" s="27" t="str">
        <f t="shared" si="161"/>
        <v/>
      </c>
      <c r="AG364" s="27" t="str">
        <f t="shared" si="162"/>
        <v/>
      </c>
    </row>
    <row r="365" spans="1:33" x14ac:dyDescent="0.2">
      <c r="A365" s="36" t="s">
        <v>83</v>
      </c>
      <c r="B365" s="36" t="s">
        <v>97</v>
      </c>
      <c r="C365" s="36" t="s">
        <v>98</v>
      </c>
      <c r="D365" s="22" t="str">
        <f t="shared" si="143"/>
        <v>Tier 2</v>
      </c>
      <c r="E365" s="23">
        <v>14633574</v>
      </c>
      <c r="F365" s="23">
        <v>12261443.130000001</v>
      </c>
      <c r="G365" s="24">
        <f t="shared" si="139"/>
        <v>-2372130.8699999992</v>
      </c>
      <c r="H365" s="25">
        <f t="shared" si="140"/>
        <v>0.16210194925723539</v>
      </c>
      <c r="J365" s="27" t="str">
        <f t="shared" si="141"/>
        <v/>
      </c>
      <c r="L365" s="27" t="str">
        <f t="shared" si="142"/>
        <v/>
      </c>
      <c r="M365" s="30"/>
      <c r="N365" s="30">
        <f t="shared" si="144"/>
        <v>474426.17399999988</v>
      </c>
      <c r="O365" s="30">
        <f t="shared" si="145"/>
        <v>731678.70000000007</v>
      </c>
      <c r="P365" s="30" t="str">
        <f t="shared" si="146"/>
        <v>No</v>
      </c>
      <c r="Q365" s="30">
        <f t="shared" si="147"/>
        <v>13901895.299999999</v>
      </c>
      <c r="R365" s="30">
        <f t="shared" si="148"/>
        <v>13170216.6</v>
      </c>
      <c r="S365" s="30">
        <f t="shared" si="149"/>
        <v>12438537.9</v>
      </c>
      <c r="T365" s="30">
        <f t="shared" si="150"/>
        <v>12261443.130000001</v>
      </c>
      <c r="U365" s="30"/>
      <c r="V365" s="27" t="str">
        <f t="shared" si="151"/>
        <v/>
      </c>
      <c r="W365" s="27" t="str">
        <f t="shared" si="152"/>
        <v/>
      </c>
      <c r="X365" s="29" t="str">
        <f t="shared" si="153"/>
        <v/>
      </c>
      <c r="Y365" s="27" t="str">
        <f t="shared" si="154"/>
        <v/>
      </c>
      <c r="Z365" s="27" t="str">
        <f t="shared" si="155"/>
        <v/>
      </c>
      <c r="AA365" s="27" t="str">
        <f t="shared" si="156"/>
        <v/>
      </c>
      <c r="AB365" s="27" t="str">
        <f t="shared" si="157"/>
        <v/>
      </c>
      <c r="AC365" s="27" t="str">
        <f t="shared" si="158"/>
        <v/>
      </c>
      <c r="AD365" s="27" t="str">
        <f t="shared" si="159"/>
        <v/>
      </c>
      <c r="AE365" s="27" t="str">
        <f t="shared" si="160"/>
        <v/>
      </c>
      <c r="AF365" s="27" t="str">
        <f t="shared" si="161"/>
        <v/>
      </c>
      <c r="AG365" s="27" t="str">
        <f t="shared" si="162"/>
        <v/>
      </c>
    </row>
    <row r="366" spans="1:33" x14ac:dyDescent="0.2">
      <c r="A366" s="36" t="s">
        <v>83</v>
      </c>
      <c r="B366" s="36" t="s">
        <v>569</v>
      </c>
      <c r="C366" s="36" t="s">
        <v>570</v>
      </c>
      <c r="D366" s="22" t="str">
        <f t="shared" si="143"/>
        <v>Tier 3</v>
      </c>
      <c r="E366" s="23">
        <v>3571296</v>
      </c>
      <c r="F366" s="23">
        <v>1988241.1</v>
      </c>
      <c r="G366" s="24">
        <f t="shared" si="139"/>
        <v>-1583054.9</v>
      </c>
      <c r="H366" s="25">
        <f t="shared" si="140"/>
        <v>0.4432718262501904</v>
      </c>
      <c r="J366" s="27" t="str">
        <f t="shared" si="141"/>
        <v/>
      </c>
      <c r="L366" s="27" t="str">
        <f t="shared" si="142"/>
        <v/>
      </c>
      <c r="M366" s="30"/>
      <c r="N366" s="30" t="str">
        <f t="shared" si="144"/>
        <v/>
      </c>
      <c r="O366" s="30" t="str">
        <f t="shared" si="145"/>
        <v/>
      </c>
      <c r="P366" s="30" t="str">
        <f t="shared" si="146"/>
        <v/>
      </c>
      <c r="Q366" s="30" t="str">
        <f t="shared" si="147"/>
        <v/>
      </c>
      <c r="R366" s="30" t="str">
        <f t="shared" si="148"/>
        <v/>
      </c>
      <c r="S366" s="30" t="str">
        <f t="shared" si="149"/>
        <v/>
      </c>
      <c r="T366" s="30" t="str">
        <f t="shared" si="150"/>
        <v/>
      </c>
      <c r="U366" s="30"/>
      <c r="V366" s="27">
        <f t="shared" si="151"/>
        <v>158305.49</v>
      </c>
      <c r="W366" s="27">
        <f t="shared" si="152"/>
        <v>178564.80000000002</v>
      </c>
      <c r="X366" s="29" t="str">
        <f t="shared" si="153"/>
        <v>No</v>
      </c>
      <c r="Y366" s="27">
        <f t="shared" si="154"/>
        <v>3392731.1999999997</v>
      </c>
      <c r="Z366" s="27">
        <f t="shared" si="155"/>
        <v>3214166.4</v>
      </c>
      <c r="AA366" s="27">
        <f t="shared" si="156"/>
        <v>3035601.6</v>
      </c>
      <c r="AB366" s="27">
        <f t="shared" si="157"/>
        <v>2857036.8000000003</v>
      </c>
      <c r="AC366" s="27">
        <f t="shared" si="158"/>
        <v>2678472</v>
      </c>
      <c r="AD366" s="27">
        <f t="shared" si="159"/>
        <v>2499907.1999999997</v>
      </c>
      <c r="AE366" s="27">
        <f t="shared" si="160"/>
        <v>2321342.4</v>
      </c>
      <c r="AF366" s="27">
        <f t="shared" si="161"/>
        <v>2142777.6</v>
      </c>
      <c r="AG366" s="27">
        <f t="shared" si="162"/>
        <v>1988241.1</v>
      </c>
    </row>
    <row r="367" spans="1:33" x14ac:dyDescent="0.2">
      <c r="A367" s="36" t="s">
        <v>83</v>
      </c>
      <c r="B367" s="36" t="s">
        <v>581</v>
      </c>
      <c r="C367" s="36" t="s">
        <v>582</v>
      </c>
      <c r="D367" s="22" t="str">
        <f t="shared" si="143"/>
        <v>Tier 2</v>
      </c>
      <c r="E367" s="23">
        <v>3099660</v>
      </c>
      <c r="F367" s="23">
        <v>2565014.5699999998</v>
      </c>
      <c r="G367" s="24">
        <f t="shared" si="139"/>
        <v>-534645.43000000017</v>
      </c>
      <c r="H367" s="25">
        <f t="shared" si="140"/>
        <v>0.17248518547195504</v>
      </c>
      <c r="J367" s="27" t="str">
        <f t="shared" si="141"/>
        <v/>
      </c>
      <c r="L367" s="27" t="str">
        <f t="shared" si="142"/>
        <v/>
      </c>
      <c r="M367" s="30"/>
      <c r="N367" s="30">
        <f t="shared" si="144"/>
        <v>106929.08600000004</v>
      </c>
      <c r="O367" s="30">
        <f t="shared" si="145"/>
        <v>154983</v>
      </c>
      <c r="P367" s="30" t="str">
        <f t="shared" si="146"/>
        <v>No</v>
      </c>
      <c r="Q367" s="30">
        <f t="shared" si="147"/>
        <v>2944677</v>
      </c>
      <c r="R367" s="30">
        <f t="shared" si="148"/>
        <v>2789694</v>
      </c>
      <c r="S367" s="30">
        <f t="shared" si="149"/>
        <v>2634711</v>
      </c>
      <c r="T367" s="30">
        <f t="shared" si="150"/>
        <v>2565014.5699999998</v>
      </c>
      <c r="U367" s="30"/>
      <c r="V367" s="27" t="str">
        <f t="shared" si="151"/>
        <v/>
      </c>
      <c r="W367" s="27" t="str">
        <f t="shared" si="152"/>
        <v/>
      </c>
      <c r="X367" s="29" t="str">
        <f t="shared" si="153"/>
        <v/>
      </c>
      <c r="Y367" s="27" t="str">
        <f t="shared" si="154"/>
        <v/>
      </c>
      <c r="Z367" s="27" t="str">
        <f t="shared" si="155"/>
        <v/>
      </c>
      <c r="AA367" s="27" t="str">
        <f t="shared" si="156"/>
        <v/>
      </c>
      <c r="AB367" s="27" t="str">
        <f t="shared" si="157"/>
        <v/>
      </c>
      <c r="AC367" s="27" t="str">
        <f t="shared" si="158"/>
        <v/>
      </c>
      <c r="AD367" s="27" t="str">
        <f t="shared" si="159"/>
        <v/>
      </c>
      <c r="AE367" s="27" t="str">
        <f t="shared" si="160"/>
        <v/>
      </c>
      <c r="AF367" s="27" t="str">
        <f t="shared" si="161"/>
        <v/>
      </c>
      <c r="AG367" s="27" t="str">
        <f t="shared" si="162"/>
        <v/>
      </c>
    </row>
    <row r="368" spans="1:33" x14ac:dyDescent="0.2">
      <c r="A368" s="36" t="s">
        <v>83</v>
      </c>
      <c r="B368" s="36" t="s">
        <v>673</v>
      </c>
      <c r="C368" s="36" t="s">
        <v>674</v>
      </c>
      <c r="D368" s="22" t="str">
        <f t="shared" si="143"/>
        <v>Tier 3</v>
      </c>
      <c r="E368" s="23">
        <v>2314416</v>
      </c>
      <c r="F368" s="23">
        <v>1094921.1000000001</v>
      </c>
      <c r="G368" s="24">
        <f t="shared" si="139"/>
        <v>-1219494.8999999999</v>
      </c>
      <c r="H368" s="25">
        <f t="shared" si="140"/>
        <v>0.52691257751415477</v>
      </c>
      <c r="J368" s="27" t="str">
        <f t="shared" si="141"/>
        <v/>
      </c>
      <c r="L368" s="27" t="str">
        <f t="shared" si="142"/>
        <v/>
      </c>
      <c r="M368" s="30"/>
      <c r="N368" s="30" t="str">
        <f t="shared" si="144"/>
        <v/>
      </c>
      <c r="O368" s="30" t="str">
        <f t="shared" si="145"/>
        <v/>
      </c>
      <c r="P368" s="30" t="str">
        <f t="shared" si="146"/>
        <v/>
      </c>
      <c r="Q368" s="30" t="str">
        <f t="shared" si="147"/>
        <v/>
      </c>
      <c r="R368" s="30" t="str">
        <f t="shared" si="148"/>
        <v/>
      </c>
      <c r="S368" s="30" t="str">
        <f t="shared" si="149"/>
        <v/>
      </c>
      <c r="T368" s="30" t="str">
        <f t="shared" si="150"/>
        <v/>
      </c>
      <c r="U368" s="30"/>
      <c r="V368" s="27">
        <f t="shared" si="151"/>
        <v>121949.48999999999</v>
      </c>
      <c r="W368" s="27">
        <f t="shared" si="152"/>
        <v>115720.8</v>
      </c>
      <c r="X368" s="29" t="str">
        <f t="shared" si="153"/>
        <v>Yes</v>
      </c>
      <c r="Y368" s="27">
        <f t="shared" si="154"/>
        <v>2192466.5099999998</v>
      </c>
      <c r="Z368" s="27">
        <f t="shared" si="155"/>
        <v>2070517.02</v>
      </c>
      <c r="AA368" s="27">
        <f t="shared" si="156"/>
        <v>1948567.53</v>
      </c>
      <c r="AB368" s="27">
        <f t="shared" si="157"/>
        <v>1826618.04</v>
      </c>
      <c r="AC368" s="27">
        <f t="shared" si="158"/>
        <v>1704668.55</v>
      </c>
      <c r="AD368" s="27">
        <f t="shared" si="159"/>
        <v>1582719.06</v>
      </c>
      <c r="AE368" s="27">
        <f t="shared" si="160"/>
        <v>1460769.57</v>
      </c>
      <c r="AF368" s="27">
        <f t="shared" si="161"/>
        <v>1338820.08</v>
      </c>
      <c r="AG368" s="27">
        <f t="shared" si="162"/>
        <v>1216870.5900000001</v>
      </c>
    </row>
    <row r="369" spans="1:33" x14ac:dyDescent="0.2">
      <c r="A369" s="36" t="s">
        <v>83</v>
      </c>
      <c r="B369" s="36" t="s">
        <v>781</v>
      </c>
      <c r="C369" s="36" t="s">
        <v>782</v>
      </c>
      <c r="D369" s="22" t="str">
        <f t="shared" si="143"/>
        <v>Tier 2</v>
      </c>
      <c r="E369" s="23">
        <v>5492220</v>
      </c>
      <c r="F369" s="23">
        <v>4395433.58</v>
      </c>
      <c r="G369" s="24">
        <f t="shared" si="139"/>
        <v>-1096786.42</v>
      </c>
      <c r="H369" s="25">
        <f t="shared" si="140"/>
        <v>0.19969819490115107</v>
      </c>
      <c r="J369" s="27" t="str">
        <f t="shared" si="141"/>
        <v/>
      </c>
      <c r="L369" s="27" t="str">
        <f t="shared" si="142"/>
        <v/>
      </c>
      <c r="M369" s="30"/>
      <c r="N369" s="30">
        <f t="shared" si="144"/>
        <v>219357.28399999999</v>
      </c>
      <c r="O369" s="30">
        <f t="shared" si="145"/>
        <v>274611</v>
      </c>
      <c r="P369" s="30" t="str">
        <f t="shared" si="146"/>
        <v>No</v>
      </c>
      <c r="Q369" s="30">
        <f t="shared" si="147"/>
        <v>5217609</v>
      </c>
      <c r="R369" s="30">
        <f t="shared" si="148"/>
        <v>4942998</v>
      </c>
      <c r="S369" s="30">
        <f t="shared" si="149"/>
        <v>4668387</v>
      </c>
      <c r="T369" s="30">
        <f t="shared" si="150"/>
        <v>4395433.58</v>
      </c>
      <c r="U369" s="30"/>
      <c r="V369" s="27" t="str">
        <f t="shared" si="151"/>
        <v/>
      </c>
      <c r="W369" s="27" t="str">
        <f t="shared" si="152"/>
        <v/>
      </c>
      <c r="X369" s="29" t="str">
        <f t="shared" si="153"/>
        <v/>
      </c>
      <c r="Y369" s="27" t="str">
        <f t="shared" si="154"/>
        <v/>
      </c>
      <c r="Z369" s="27" t="str">
        <f t="shared" si="155"/>
        <v/>
      </c>
      <c r="AA369" s="27" t="str">
        <f t="shared" si="156"/>
        <v/>
      </c>
      <c r="AB369" s="27" t="str">
        <f t="shared" si="157"/>
        <v/>
      </c>
      <c r="AC369" s="27" t="str">
        <f t="shared" si="158"/>
        <v/>
      </c>
      <c r="AD369" s="27" t="str">
        <f t="shared" si="159"/>
        <v/>
      </c>
      <c r="AE369" s="27" t="str">
        <f t="shared" si="160"/>
        <v/>
      </c>
      <c r="AF369" s="27" t="str">
        <f t="shared" si="161"/>
        <v/>
      </c>
      <c r="AG369" s="27" t="str">
        <f t="shared" si="162"/>
        <v/>
      </c>
    </row>
    <row r="370" spans="1:33" x14ac:dyDescent="0.2">
      <c r="A370" s="36" t="s">
        <v>83</v>
      </c>
      <c r="B370" s="36" t="s">
        <v>853</v>
      </c>
      <c r="C370" s="36" t="s">
        <v>854</v>
      </c>
      <c r="D370" s="22" t="str">
        <f t="shared" si="143"/>
        <v>Tier 2</v>
      </c>
      <c r="E370" s="23">
        <v>8973189</v>
      </c>
      <c r="F370" s="23">
        <v>7677627.8300000001</v>
      </c>
      <c r="G370" s="24">
        <f t="shared" si="139"/>
        <v>-1295561.17</v>
      </c>
      <c r="H370" s="25">
        <f t="shared" si="140"/>
        <v>0.14438135316218123</v>
      </c>
      <c r="J370" s="27" t="str">
        <f t="shared" si="141"/>
        <v/>
      </c>
      <c r="L370" s="27" t="str">
        <f t="shared" si="142"/>
        <v/>
      </c>
      <c r="M370" s="30"/>
      <c r="N370" s="30">
        <f t="shared" si="144"/>
        <v>259112.234</v>
      </c>
      <c r="O370" s="30">
        <f t="shared" si="145"/>
        <v>448659.45</v>
      </c>
      <c r="P370" s="30" t="str">
        <f t="shared" si="146"/>
        <v>No</v>
      </c>
      <c r="Q370" s="30">
        <f t="shared" si="147"/>
        <v>8524529.5499999989</v>
      </c>
      <c r="R370" s="30">
        <f t="shared" si="148"/>
        <v>8075870.1000000006</v>
      </c>
      <c r="S370" s="30">
        <f t="shared" si="149"/>
        <v>7677627.8300000001</v>
      </c>
      <c r="T370" s="30">
        <f t="shared" si="150"/>
        <v>7677627.8300000001</v>
      </c>
      <c r="U370" s="30"/>
      <c r="V370" s="27" t="str">
        <f t="shared" si="151"/>
        <v/>
      </c>
      <c r="W370" s="27" t="str">
        <f t="shared" si="152"/>
        <v/>
      </c>
      <c r="X370" s="29" t="str">
        <f t="shared" si="153"/>
        <v/>
      </c>
      <c r="Y370" s="27" t="str">
        <f t="shared" si="154"/>
        <v/>
      </c>
      <c r="Z370" s="27" t="str">
        <f t="shared" si="155"/>
        <v/>
      </c>
      <c r="AA370" s="27" t="str">
        <f t="shared" si="156"/>
        <v/>
      </c>
      <c r="AB370" s="27" t="str">
        <f t="shared" si="157"/>
        <v/>
      </c>
      <c r="AC370" s="27" t="str">
        <f t="shared" si="158"/>
        <v/>
      </c>
      <c r="AD370" s="27" t="str">
        <f t="shared" si="159"/>
        <v/>
      </c>
      <c r="AE370" s="27" t="str">
        <f t="shared" si="160"/>
        <v/>
      </c>
      <c r="AF370" s="27" t="str">
        <f t="shared" si="161"/>
        <v/>
      </c>
      <c r="AG370" s="27" t="str">
        <f t="shared" si="162"/>
        <v/>
      </c>
    </row>
    <row r="371" spans="1:33" x14ac:dyDescent="0.2">
      <c r="A371" s="36" t="s">
        <v>83</v>
      </c>
      <c r="B371" s="36" t="s">
        <v>987</v>
      </c>
      <c r="C371" s="36" t="s">
        <v>988</v>
      </c>
      <c r="D371" s="22" t="str">
        <f t="shared" si="143"/>
        <v>Tier 3</v>
      </c>
      <c r="E371" s="23">
        <v>2944980</v>
      </c>
      <c r="F371" s="23">
        <v>1567692.24</v>
      </c>
      <c r="G371" s="24">
        <f t="shared" si="139"/>
        <v>-1377287.76</v>
      </c>
      <c r="H371" s="25">
        <f t="shared" si="140"/>
        <v>0.46767304361999062</v>
      </c>
      <c r="J371" s="27" t="str">
        <f t="shared" si="141"/>
        <v/>
      </c>
      <c r="L371" s="27" t="str">
        <f t="shared" si="142"/>
        <v/>
      </c>
      <c r="M371" s="30"/>
      <c r="N371" s="30" t="str">
        <f t="shared" si="144"/>
        <v/>
      </c>
      <c r="O371" s="30" t="str">
        <f t="shared" si="145"/>
        <v/>
      </c>
      <c r="P371" s="30" t="str">
        <f t="shared" si="146"/>
        <v/>
      </c>
      <c r="Q371" s="30" t="str">
        <f t="shared" si="147"/>
        <v/>
      </c>
      <c r="R371" s="30" t="str">
        <f t="shared" si="148"/>
        <v/>
      </c>
      <c r="S371" s="30" t="str">
        <f t="shared" si="149"/>
        <v/>
      </c>
      <c r="T371" s="30" t="str">
        <f t="shared" si="150"/>
        <v/>
      </c>
      <c r="U371" s="30"/>
      <c r="V371" s="27">
        <f t="shared" si="151"/>
        <v>137728.77600000001</v>
      </c>
      <c r="W371" s="27">
        <f t="shared" si="152"/>
        <v>147249</v>
      </c>
      <c r="X371" s="29" t="str">
        <f t="shared" si="153"/>
        <v>No</v>
      </c>
      <c r="Y371" s="27">
        <f t="shared" si="154"/>
        <v>2797731</v>
      </c>
      <c r="Z371" s="27">
        <f t="shared" si="155"/>
        <v>2650482</v>
      </c>
      <c r="AA371" s="27">
        <f t="shared" si="156"/>
        <v>2503233</v>
      </c>
      <c r="AB371" s="27">
        <f t="shared" si="157"/>
        <v>2355984</v>
      </c>
      <c r="AC371" s="27">
        <f t="shared" si="158"/>
        <v>2208735</v>
      </c>
      <c r="AD371" s="27">
        <f t="shared" si="159"/>
        <v>2061485.9999999998</v>
      </c>
      <c r="AE371" s="27">
        <f t="shared" si="160"/>
        <v>1914237</v>
      </c>
      <c r="AF371" s="27">
        <f t="shared" si="161"/>
        <v>1766988</v>
      </c>
      <c r="AG371" s="27">
        <f t="shared" si="162"/>
        <v>1619739.0000000002</v>
      </c>
    </row>
    <row r="372" spans="1:33" x14ac:dyDescent="0.2">
      <c r="A372" s="36" t="s">
        <v>83</v>
      </c>
      <c r="B372" s="36" t="s">
        <v>1028</v>
      </c>
      <c r="C372" s="36" t="s">
        <v>1029</v>
      </c>
      <c r="D372" s="22" t="str">
        <f t="shared" si="143"/>
        <v>Tier 1</v>
      </c>
      <c r="E372" s="23">
        <v>1395420</v>
      </c>
      <c r="F372" s="23">
        <v>1360606.31</v>
      </c>
      <c r="G372" s="24">
        <f t="shared" si="139"/>
        <v>-34813.689999999944</v>
      </c>
      <c r="H372" s="25">
        <f t="shared" si="140"/>
        <v>2.4948538791188277E-2</v>
      </c>
      <c r="J372" s="27" t="str">
        <f t="shared" si="141"/>
        <v/>
      </c>
      <c r="L372" s="27">
        <f t="shared" si="142"/>
        <v>1378013.155</v>
      </c>
      <c r="M372" s="30"/>
      <c r="N372" s="30" t="str">
        <f t="shared" si="144"/>
        <v/>
      </c>
      <c r="O372" s="30" t="str">
        <f t="shared" si="145"/>
        <v/>
      </c>
      <c r="P372" s="30" t="str">
        <f t="shared" si="146"/>
        <v/>
      </c>
      <c r="Q372" s="30" t="str">
        <f t="shared" si="147"/>
        <v/>
      </c>
      <c r="R372" s="30" t="str">
        <f t="shared" si="148"/>
        <v/>
      </c>
      <c r="S372" s="30" t="str">
        <f t="shared" si="149"/>
        <v/>
      </c>
      <c r="T372" s="30" t="str">
        <f t="shared" si="150"/>
        <v/>
      </c>
      <c r="U372" s="30"/>
      <c r="V372" s="27" t="str">
        <f t="shared" si="151"/>
        <v/>
      </c>
      <c r="W372" s="27" t="str">
        <f t="shared" si="152"/>
        <v/>
      </c>
      <c r="X372" s="29" t="str">
        <f t="shared" si="153"/>
        <v/>
      </c>
      <c r="Y372" s="27" t="str">
        <f t="shared" si="154"/>
        <v/>
      </c>
      <c r="Z372" s="27" t="str">
        <f t="shared" si="155"/>
        <v/>
      </c>
      <c r="AA372" s="27" t="str">
        <f t="shared" si="156"/>
        <v/>
      </c>
      <c r="AB372" s="27" t="str">
        <f t="shared" si="157"/>
        <v/>
      </c>
      <c r="AC372" s="27" t="str">
        <f t="shared" si="158"/>
        <v/>
      </c>
      <c r="AD372" s="27" t="str">
        <f t="shared" si="159"/>
        <v/>
      </c>
      <c r="AE372" s="27" t="str">
        <f t="shared" si="160"/>
        <v/>
      </c>
      <c r="AF372" s="27" t="str">
        <f t="shared" si="161"/>
        <v/>
      </c>
      <c r="AG372" s="27" t="str">
        <f t="shared" si="162"/>
        <v/>
      </c>
    </row>
    <row r="373" spans="1:33" x14ac:dyDescent="0.2">
      <c r="A373" s="36" t="s">
        <v>84</v>
      </c>
      <c r="B373" s="36" t="s">
        <v>248</v>
      </c>
      <c r="C373" s="36" t="s">
        <v>249</v>
      </c>
      <c r="D373" s="22" t="str">
        <f t="shared" si="143"/>
        <v>Tier 3</v>
      </c>
      <c r="E373" s="23">
        <v>3884112</v>
      </c>
      <c r="F373" s="23">
        <v>2006124.06</v>
      </c>
      <c r="G373" s="24">
        <f t="shared" si="139"/>
        <v>-1877987.94</v>
      </c>
      <c r="H373" s="25">
        <f t="shared" si="140"/>
        <v>0.48350509460077362</v>
      </c>
      <c r="J373" s="27" t="str">
        <f t="shared" si="141"/>
        <v/>
      </c>
      <c r="L373" s="27" t="str">
        <f t="shared" si="142"/>
        <v/>
      </c>
      <c r="M373" s="30"/>
      <c r="N373" s="30" t="str">
        <f t="shared" si="144"/>
        <v/>
      </c>
      <c r="O373" s="30" t="str">
        <f t="shared" si="145"/>
        <v/>
      </c>
      <c r="P373" s="30" t="str">
        <f t="shared" si="146"/>
        <v/>
      </c>
      <c r="Q373" s="30" t="str">
        <f t="shared" si="147"/>
        <v/>
      </c>
      <c r="R373" s="30" t="str">
        <f t="shared" si="148"/>
        <v/>
      </c>
      <c r="S373" s="30" t="str">
        <f t="shared" si="149"/>
        <v/>
      </c>
      <c r="T373" s="30" t="str">
        <f t="shared" si="150"/>
        <v/>
      </c>
      <c r="U373" s="30"/>
      <c r="V373" s="27">
        <f t="shared" si="151"/>
        <v>187798.79399999999</v>
      </c>
      <c r="W373" s="27">
        <f t="shared" si="152"/>
        <v>194205.6</v>
      </c>
      <c r="X373" s="29" t="str">
        <f t="shared" si="153"/>
        <v>No</v>
      </c>
      <c r="Y373" s="27">
        <f t="shared" si="154"/>
        <v>3689906.4</v>
      </c>
      <c r="Z373" s="27">
        <f t="shared" si="155"/>
        <v>3495700.8000000003</v>
      </c>
      <c r="AA373" s="27">
        <f t="shared" si="156"/>
        <v>3301495.1999999997</v>
      </c>
      <c r="AB373" s="27">
        <f t="shared" si="157"/>
        <v>3107289.6</v>
      </c>
      <c r="AC373" s="27">
        <f t="shared" si="158"/>
        <v>2913084</v>
      </c>
      <c r="AD373" s="27">
        <f t="shared" si="159"/>
        <v>2718878.4</v>
      </c>
      <c r="AE373" s="27">
        <f t="shared" si="160"/>
        <v>2524672.8000000003</v>
      </c>
      <c r="AF373" s="27">
        <f t="shared" si="161"/>
        <v>2330467.1999999997</v>
      </c>
      <c r="AG373" s="27">
        <f t="shared" si="162"/>
        <v>2136261.6</v>
      </c>
    </row>
    <row r="374" spans="1:33" x14ac:dyDescent="0.2">
      <c r="A374" s="36" t="s">
        <v>84</v>
      </c>
      <c r="B374" s="36" t="s">
        <v>409</v>
      </c>
      <c r="C374" s="36" t="s">
        <v>410</v>
      </c>
      <c r="D374" s="22" t="str">
        <f t="shared" si="143"/>
        <v>A-CAM II &gt; HC Legacy</v>
      </c>
      <c r="E374" s="23">
        <v>115350</v>
      </c>
      <c r="F374" s="23">
        <v>540055.84</v>
      </c>
      <c r="G374" s="24">
        <f t="shared" si="139"/>
        <v>424705.83999999997</v>
      </c>
      <c r="H374" s="25">
        <f t="shared" si="140"/>
        <v>3.6818885132206325</v>
      </c>
      <c r="J374" s="27">
        <f t="shared" si="141"/>
        <v>540055.84</v>
      </c>
      <c r="L374" s="27" t="str">
        <f t="shared" si="142"/>
        <v/>
      </c>
      <c r="M374" s="30"/>
      <c r="N374" s="30" t="str">
        <f t="shared" si="144"/>
        <v/>
      </c>
      <c r="O374" s="30" t="str">
        <f t="shared" si="145"/>
        <v/>
      </c>
      <c r="P374" s="30" t="str">
        <f t="shared" si="146"/>
        <v/>
      </c>
      <c r="Q374" s="30" t="str">
        <f t="shared" si="147"/>
        <v/>
      </c>
      <c r="R374" s="30" t="str">
        <f t="shared" si="148"/>
        <v/>
      </c>
      <c r="S374" s="30" t="str">
        <f t="shared" si="149"/>
        <v/>
      </c>
      <c r="T374" s="30" t="str">
        <f t="shared" si="150"/>
        <v/>
      </c>
      <c r="U374" s="30"/>
      <c r="V374" s="27" t="str">
        <f t="shared" si="151"/>
        <v/>
      </c>
      <c r="W374" s="27" t="str">
        <f t="shared" si="152"/>
        <v/>
      </c>
      <c r="X374" s="29" t="str">
        <f t="shared" si="153"/>
        <v/>
      </c>
      <c r="Y374" s="27" t="str">
        <f t="shared" si="154"/>
        <v/>
      </c>
      <c r="Z374" s="27" t="str">
        <f t="shared" si="155"/>
        <v/>
      </c>
      <c r="AA374" s="27" t="str">
        <f t="shared" si="156"/>
        <v/>
      </c>
      <c r="AB374" s="27" t="str">
        <f t="shared" si="157"/>
        <v/>
      </c>
      <c r="AC374" s="27" t="str">
        <f t="shared" si="158"/>
        <v/>
      </c>
      <c r="AD374" s="27" t="str">
        <f t="shared" si="159"/>
        <v/>
      </c>
      <c r="AE374" s="27" t="str">
        <f t="shared" si="160"/>
        <v/>
      </c>
      <c r="AF374" s="27" t="str">
        <f t="shared" si="161"/>
        <v/>
      </c>
      <c r="AG374" s="27" t="str">
        <f t="shared" si="162"/>
        <v/>
      </c>
    </row>
    <row r="375" spans="1:33" x14ac:dyDescent="0.2">
      <c r="A375" s="36" t="s">
        <v>84</v>
      </c>
      <c r="B375" s="36" t="s">
        <v>801</v>
      </c>
      <c r="C375" s="36" t="s">
        <v>802</v>
      </c>
      <c r="D375" s="22" t="str">
        <f t="shared" si="143"/>
        <v>A-CAM II &gt; HC Legacy</v>
      </c>
      <c r="E375" s="23">
        <v>1339746</v>
      </c>
      <c r="F375" s="23">
        <v>1843697.15</v>
      </c>
      <c r="G375" s="24">
        <f t="shared" si="139"/>
        <v>503951.14999999991</v>
      </c>
      <c r="H375" s="25">
        <f t="shared" si="140"/>
        <v>0.37615424864116026</v>
      </c>
      <c r="J375" s="27">
        <f t="shared" si="141"/>
        <v>1843697.15</v>
      </c>
      <c r="L375" s="27" t="str">
        <f t="shared" si="142"/>
        <v/>
      </c>
      <c r="M375" s="30"/>
      <c r="N375" s="30" t="str">
        <f t="shared" si="144"/>
        <v/>
      </c>
      <c r="O375" s="30" t="str">
        <f t="shared" si="145"/>
        <v/>
      </c>
      <c r="P375" s="30" t="str">
        <f t="shared" si="146"/>
        <v/>
      </c>
      <c r="Q375" s="30" t="str">
        <f t="shared" si="147"/>
        <v/>
      </c>
      <c r="R375" s="30" t="str">
        <f t="shared" si="148"/>
        <v/>
      </c>
      <c r="S375" s="30" t="str">
        <f t="shared" si="149"/>
        <v/>
      </c>
      <c r="T375" s="30" t="str">
        <f t="shared" si="150"/>
        <v/>
      </c>
      <c r="U375" s="30"/>
      <c r="V375" s="27" t="str">
        <f t="shared" si="151"/>
        <v/>
      </c>
      <c r="W375" s="27" t="str">
        <f t="shared" si="152"/>
        <v/>
      </c>
      <c r="X375" s="29" t="str">
        <f t="shared" si="153"/>
        <v/>
      </c>
      <c r="Y375" s="27" t="str">
        <f t="shared" si="154"/>
        <v/>
      </c>
      <c r="Z375" s="27" t="str">
        <f t="shared" si="155"/>
        <v/>
      </c>
      <c r="AA375" s="27" t="str">
        <f t="shared" si="156"/>
        <v/>
      </c>
      <c r="AB375" s="27" t="str">
        <f t="shared" si="157"/>
        <v/>
      </c>
      <c r="AC375" s="27" t="str">
        <f t="shared" si="158"/>
        <v/>
      </c>
      <c r="AD375" s="27" t="str">
        <f t="shared" si="159"/>
        <v/>
      </c>
      <c r="AE375" s="27" t="str">
        <f t="shared" si="160"/>
        <v/>
      </c>
      <c r="AF375" s="27" t="str">
        <f t="shared" si="161"/>
        <v/>
      </c>
      <c r="AG375" s="27" t="str">
        <f t="shared" si="162"/>
        <v/>
      </c>
    </row>
    <row r="376" spans="1:33" x14ac:dyDescent="0.2">
      <c r="A376" s="36" t="s">
        <v>85</v>
      </c>
      <c r="B376" s="36" t="s">
        <v>210</v>
      </c>
      <c r="C376" s="36" t="s">
        <v>211</v>
      </c>
      <c r="D376" s="22" t="str">
        <f t="shared" si="143"/>
        <v>Tier 3</v>
      </c>
      <c r="E376" s="23">
        <v>610212</v>
      </c>
      <c r="F376" s="23">
        <v>312087.84999999998</v>
      </c>
      <c r="G376" s="24">
        <f t="shared" si="139"/>
        <v>-298124.15000000002</v>
      </c>
      <c r="H376" s="25">
        <f t="shared" si="140"/>
        <v>0.48855832071476801</v>
      </c>
      <c r="J376" s="27" t="str">
        <f t="shared" si="141"/>
        <v/>
      </c>
      <c r="L376" s="27" t="str">
        <f t="shared" si="142"/>
        <v/>
      </c>
      <c r="M376" s="30"/>
      <c r="N376" s="30" t="str">
        <f t="shared" si="144"/>
        <v/>
      </c>
      <c r="O376" s="30" t="str">
        <f t="shared" si="145"/>
        <v/>
      </c>
      <c r="P376" s="30" t="str">
        <f t="shared" si="146"/>
        <v/>
      </c>
      <c r="Q376" s="30" t="str">
        <f t="shared" si="147"/>
        <v/>
      </c>
      <c r="R376" s="30" t="str">
        <f t="shared" si="148"/>
        <v/>
      </c>
      <c r="S376" s="30" t="str">
        <f t="shared" si="149"/>
        <v/>
      </c>
      <c r="T376" s="30" t="str">
        <f t="shared" si="150"/>
        <v/>
      </c>
      <c r="U376" s="30"/>
      <c r="V376" s="27">
        <f t="shared" si="151"/>
        <v>29812.415000000005</v>
      </c>
      <c r="W376" s="27">
        <f t="shared" si="152"/>
        <v>30510.600000000002</v>
      </c>
      <c r="X376" s="29" t="str">
        <f t="shared" si="153"/>
        <v>No</v>
      </c>
      <c r="Y376" s="27">
        <f t="shared" si="154"/>
        <v>579701.4</v>
      </c>
      <c r="Z376" s="27">
        <f t="shared" si="155"/>
        <v>549190.80000000005</v>
      </c>
      <c r="AA376" s="27">
        <f t="shared" si="156"/>
        <v>518680.2</v>
      </c>
      <c r="AB376" s="27">
        <f t="shared" si="157"/>
        <v>488169.60000000003</v>
      </c>
      <c r="AC376" s="27">
        <f t="shared" si="158"/>
        <v>457659</v>
      </c>
      <c r="AD376" s="27">
        <f t="shared" si="159"/>
        <v>427148.39999999997</v>
      </c>
      <c r="AE376" s="27">
        <f t="shared" si="160"/>
        <v>396637.8</v>
      </c>
      <c r="AF376" s="27">
        <f t="shared" si="161"/>
        <v>366127.2</v>
      </c>
      <c r="AG376" s="27">
        <f t="shared" si="162"/>
        <v>335616.60000000003</v>
      </c>
    </row>
    <row r="377" spans="1:33" x14ac:dyDescent="0.2">
      <c r="A377" s="36" t="s">
        <v>85</v>
      </c>
      <c r="B377" s="36" t="s">
        <v>316</v>
      </c>
      <c r="C377" s="36" t="s">
        <v>317</v>
      </c>
      <c r="D377" s="22" t="str">
        <f t="shared" si="143"/>
        <v>Tier 2</v>
      </c>
      <c r="E377" s="23">
        <v>296850</v>
      </c>
      <c r="F377" s="23">
        <v>231293.1</v>
      </c>
      <c r="G377" s="24">
        <f t="shared" si="139"/>
        <v>-65556.899999999994</v>
      </c>
      <c r="H377" s="25">
        <f t="shared" si="140"/>
        <v>0.22084183931278423</v>
      </c>
      <c r="J377" s="27" t="str">
        <f t="shared" si="141"/>
        <v/>
      </c>
      <c r="L377" s="27" t="str">
        <f t="shared" si="142"/>
        <v/>
      </c>
      <c r="M377" s="30"/>
      <c r="N377" s="30">
        <f t="shared" si="144"/>
        <v>13111.38</v>
      </c>
      <c r="O377" s="30">
        <f t="shared" si="145"/>
        <v>14842.5</v>
      </c>
      <c r="P377" s="30" t="str">
        <f t="shared" si="146"/>
        <v>No</v>
      </c>
      <c r="Q377" s="30">
        <f t="shared" si="147"/>
        <v>282007.5</v>
      </c>
      <c r="R377" s="30">
        <f t="shared" si="148"/>
        <v>267165</v>
      </c>
      <c r="S377" s="30">
        <f t="shared" si="149"/>
        <v>252322.5</v>
      </c>
      <c r="T377" s="30">
        <f t="shared" si="150"/>
        <v>237480</v>
      </c>
      <c r="U377" s="30"/>
      <c r="V377" s="27" t="str">
        <f t="shared" si="151"/>
        <v/>
      </c>
      <c r="W377" s="27" t="str">
        <f t="shared" si="152"/>
        <v/>
      </c>
      <c r="X377" s="29" t="str">
        <f t="shared" si="153"/>
        <v/>
      </c>
      <c r="Y377" s="27" t="str">
        <f t="shared" si="154"/>
        <v/>
      </c>
      <c r="Z377" s="27" t="str">
        <f t="shared" si="155"/>
        <v/>
      </c>
      <c r="AA377" s="27" t="str">
        <f t="shared" si="156"/>
        <v/>
      </c>
      <c r="AB377" s="27" t="str">
        <f t="shared" si="157"/>
        <v/>
      </c>
      <c r="AC377" s="27" t="str">
        <f t="shared" si="158"/>
        <v/>
      </c>
      <c r="AD377" s="27" t="str">
        <f t="shared" si="159"/>
        <v/>
      </c>
      <c r="AE377" s="27" t="str">
        <f t="shared" si="160"/>
        <v/>
      </c>
      <c r="AF377" s="27" t="str">
        <f t="shared" si="161"/>
        <v/>
      </c>
      <c r="AG377" s="27" t="str">
        <f t="shared" si="162"/>
        <v/>
      </c>
    </row>
    <row r="378" spans="1:33" x14ac:dyDescent="0.2">
      <c r="A378" s="36" t="s">
        <v>85</v>
      </c>
      <c r="B378" s="36" t="s">
        <v>470</v>
      </c>
      <c r="C378" s="36" t="s">
        <v>471</v>
      </c>
      <c r="D378" s="22" t="str">
        <f t="shared" si="143"/>
        <v>Tier 3</v>
      </c>
      <c r="E378" s="23">
        <v>499614</v>
      </c>
      <c r="F378" s="23">
        <v>158996.71</v>
      </c>
      <c r="G378" s="24">
        <f t="shared" si="139"/>
        <v>-340617.29000000004</v>
      </c>
      <c r="H378" s="25">
        <f t="shared" si="140"/>
        <v>0.68176089941434792</v>
      </c>
      <c r="J378" s="27" t="str">
        <f t="shared" si="141"/>
        <v/>
      </c>
      <c r="L378" s="27" t="str">
        <f t="shared" si="142"/>
        <v/>
      </c>
      <c r="M378" s="30"/>
      <c r="N378" s="30" t="str">
        <f t="shared" si="144"/>
        <v/>
      </c>
      <c r="O378" s="30" t="str">
        <f t="shared" si="145"/>
        <v/>
      </c>
      <c r="P378" s="30" t="str">
        <f t="shared" si="146"/>
        <v/>
      </c>
      <c r="Q378" s="30" t="str">
        <f t="shared" si="147"/>
        <v/>
      </c>
      <c r="R378" s="30" t="str">
        <f t="shared" si="148"/>
        <v/>
      </c>
      <c r="S378" s="30" t="str">
        <f t="shared" si="149"/>
        <v/>
      </c>
      <c r="T378" s="30" t="str">
        <f t="shared" si="150"/>
        <v/>
      </c>
      <c r="U378" s="30"/>
      <c r="V378" s="27">
        <f t="shared" si="151"/>
        <v>34061.729000000007</v>
      </c>
      <c r="W378" s="27">
        <f t="shared" si="152"/>
        <v>24980.7</v>
      </c>
      <c r="X378" s="29" t="str">
        <f t="shared" si="153"/>
        <v>Yes</v>
      </c>
      <c r="Y378" s="27">
        <f t="shared" si="154"/>
        <v>465552.27100000007</v>
      </c>
      <c r="Z378" s="27">
        <f t="shared" si="155"/>
        <v>431490.54200000002</v>
      </c>
      <c r="AA378" s="27">
        <f t="shared" si="156"/>
        <v>397428.81299999997</v>
      </c>
      <c r="AB378" s="27">
        <f t="shared" si="157"/>
        <v>363367.08400000003</v>
      </c>
      <c r="AC378" s="27">
        <f t="shared" si="158"/>
        <v>329305.35499999998</v>
      </c>
      <c r="AD378" s="27">
        <f t="shared" si="159"/>
        <v>295243.62600000005</v>
      </c>
      <c r="AE378" s="27">
        <f t="shared" si="160"/>
        <v>261181.897</v>
      </c>
      <c r="AF378" s="27">
        <f t="shared" si="161"/>
        <v>227120.16800000001</v>
      </c>
      <c r="AG378" s="27">
        <f t="shared" si="162"/>
        <v>193058.43900000001</v>
      </c>
    </row>
    <row r="379" spans="1:33" x14ac:dyDescent="0.2">
      <c r="A379" s="36" t="s">
        <v>85</v>
      </c>
      <c r="B379" s="36" t="s">
        <v>733</v>
      </c>
      <c r="C379" s="36" t="s">
        <v>734</v>
      </c>
      <c r="D379" s="22" t="str">
        <f t="shared" si="143"/>
        <v>Tier 3</v>
      </c>
      <c r="E379" s="23">
        <v>513192</v>
      </c>
      <c r="F379" s="23">
        <v>247065.26</v>
      </c>
      <c r="G379" s="24">
        <f t="shared" si="139"/>
        <v>-266126.74</v>
      </c>
      <c r="H379" s="25">
        <f t="shared" si="140"/>
        <v>0.51857148981277956</v>
      </c>
      <c r="J379" s="27" t="str">
        <f t="shared" si="141"/>
        <v/>
      </c>
      <c r="L379" s="27" t="str">
        <f t="shared" si="142"/>
        <v/>
      </c>
      <c r="M379" s="30"/>
      <c r="N379" s="30" t="str">
        <f t="shared" si="144"/>
        <v/>
      </c>
      <c r="O379" s="30" t="str">
        <f t="shared" si="145"/>
        <v/>
      </c>
      <c r="P379" s="30" t="str">
        <f t="shared" si="146"/>
        <v/>
      </c>
      <c r="Q379" s="30" t="str">
        <f t="shared" si="147"/>
        <v/>
      </c>
      <c r="R379" s="30" t="str">
        <f t="shared" si="148"/>
        <v/>
      </c>
      <c r="S379" s="30" t="str">
        <f t="shared" si="149"/>
        <v/>
      </c>
      <c r="T379" s="30" t="str">
        <f t="shared" si="150"/>
        <v/>
      </c>
      <c r="U379" s="30"/>
      <c r="V379" s="27">
        <f t="shared" si="151"/>
        <v>26612.673999999999</v>
      </c>
      <c r="W379" s="27">
        <f t="shared" si="152"/>
        <v>25659.600000000002</v>
      </c>
      <c r="X379" s="29" t="str">
        <f t="shared" si="153"/>
        <v>Yes</v>
      </c>
      <c r="Y379" s="27">
        <f t="shared" si="154"/>
        <v>486579.326</v>
      </c>
      <c r="Z379" s="27">
        <f t="shared" si="155"/>
        <v>459966.652</v>
      </c>
      <c r="AA379" s="27">
        <f t="shared" si="156"/>
        <v>433353.978</v>
      </c>
      <c r="AB379" s="27">
        <f t="shared" si="157"/>
        <v>406741.304</v>
      </c>
      <c r="AC379" s="27">
        <f t="shared" si="158"/>
        <v>380128.63</v>
      </c>
      <c r="AD379" s="27">
        <f t="shared" si="159"/>
        <v>353515.95600000001</v>
      </c>
      <c r="AE379" s="27">
        <f t="shared" si="160"/>
        <v>326903.28200000001</v>
      </c>
      <c r="AF379" s="27">
        <f t="shared" si="161"/>
        <v>300290.60800000001</v>
      </c>
      <c r="AG379" s="27">
        <f t="shared" si="162"/>
        <v>273677.93400000001</v>
      </c>
    </row>
    <row r="380" spans="1:33" x14ac:dyDescent="0.2">
      <c r="A380" s="36" t="s">
        <v>85</v>
      </c>
      <c r="B380" s="36" t="s">
        <v>955</v>
      </c>
      <c r="C380" s="36" t="s">
        <v>956</v>
      </c>
      <c r="D380" s="22" t="str">
        <f t="shared" si="143"/>
        <v>Tier 3</v>
      </c>
      <c r="E380" s="23">
        <v>1168410</v>
      </c>
      <c r="F380" s="23">
        <v>129386.74</v>
      </c>
      <c r="G380" s="24">
        <f t="shared" si="139"/>
        <v>-1039023.26</v>
      </c>
      <c r="H380" s="25">
        <f t="shared" si="140"/>
        <v>0.88926255338451399</v>
      </c>
      <c r="J380" s="27" t="str">
        <f t="shared" si="141"/>
        <v/>
      </c>
      <c r="L380" s="27" t="str">
        <f t="shared" si="142"/>
        <v/>
      </c>
      <c r="M380" s="30"/>
      <c r="N380" s="30" t="str">
        <f t="shared" si="144"/>
        <v/>
      </c>
      <c r="O380" s="30" t="str">
        <f t="shared" si="145"/>
        <v/>
      </c>
      <c r="P380" s="30" t="str">
        <f t="shared" si="146"/>
        <v/>
      </c>
      <c r="Q380" s="30" t="str">
        <f t="shared" si="147"/>
        <v/>
      </c>
      <c r="R380" s="30" t="str">
        <f t="shared" si="148"/>
        <v/>
      </c>
      <c r="S380" s="30" t="str">
        <f t="shared" si="149"/>
        <v/>
      </c>
      <c r="T380" s="30" t="str">
        <f t="shared" si="150"/>
        <v/>
      </c>
      <c r="U380" s="30"/>
      <c r="V380" s="27">
        <f t="shared" si="151"/>
        <v>103902.326</v>
      </c>
      <c r="W380" s="27">
        <f t="shared" si="152"/>
        <v>58420.5</v>
      </c>
      <c r="X380" s="29" t="str">
        <f t="shared" si="153"/>
        <v>Yes</v>
      </c>
      <c r="Y380" s="27">
        <f t="shared" si="154"/>
        <v>1064507.6740000001</v>
      </c>
      <c r="Z380" s="27">
        <f t="shared" si="155"/>
        <v>960605.348</v>
      </c>
      <c r="AA380" s="27">
        <f t="shared" si="156"/>
        <v>856703.022</v>
      </c>
      <c r="AB380" s="27">
        <f t="shared" si="157"/>
        <v>752800.696</v>
      </c>
      <c r="AC380" s="27">
        <f t="shared" si="158"/>
        <v>648898.37</v>
      </c>
      <c r="AD380" s="27">
        <f t="shared" si="159"/>
        <v>544996.04399999999</v>
      </c>
      <c r="AE380" s="27">
        <f t="shared" si="160"/>
        <v>441093.71799999999</v>
      </c>
      <c r="AF380" s="27">
        <f t="shared" si="161"/>
        <v>337191.39199999999</v>
      </c>
      <c r="AG380" s="27">
        <f t="shared" si="162"/>
        <v>233289.06599999999</v>
      </c>
    </row>
    <row r="381" spans="1:33" x14ac:dyDescent="0.2">
      <c r="A381" s="36" t="s">
        <v>85</v>
      </c>
      <c r="B381" s="36" t="s">
        <v>965</v>
      </c>
      <c r="C381" s="36" t="s">
        <v>966</v>
      </c>
      <c r="D381" s="22" t="str">
        <f t="shared" si="143"/>
        <v>Tier 3</v>
      </c>
      <c r="E381" s="23">
        <v>606312</v>
      </c>
      <c r="F381" s="23">
        <v>277519.35999999999</v>
      </c>
      <c r="G381" s="24">
        <f t="shared" si="139"/>
        <v>-328792.64</v>
      </c>
      <c r="H381" s="25">
        <f t="shared" si="140"/>
        <v>0.54228291704600928</v>
      </c>
      <c r="J381" s="27" t="str">
        <f t="shared" si="141"/>
        <v/>
      </c>
      <c r="L381" s="27" t="str">
        <f t="shared" si="142"/>
        <v/>
      </c>
      <c r="M381" s="30"/>
      <c r="N381" s="30" t="str">
        <f t="shared" si="144"/>
        <v/>
      </c>
      <c r="O381" s="30" t="str">
        <f t="shared" si="145"/>
        <v/>
      </c>
      <c r="P381" s="30" t="str">
        <f t="shared" si="146"/>
        <v/>
      </c>
      <c r="Q381" s="30" t="str">
        <f t="shared" si="147"/>
        <v/>
      </c>
      <c r="R381" s="30" t="str">
        <f t="shared" si="148"/>
        <v/>
      </c>
      <c r="S381" s="30" t="str">
        <f t="shared" si="149"/>
        <v/>
      </c>
      <c r="T381" s="30" t="str">
        <f t="shared" si="150"/>
        <v/>
      </c>
      <c r="U381" s="30"/>
      <c r="V381" s="27">
        <f t="shared" si="151"/>
        <v>32879.264000000003</v>
      </c>
      <c r="W381" s="27">
        <f t="shared" si="152"/>
        <v>30315.600000000002</v>
      </c>
      <c r="X381" s="29" t="str">
        <f t="shared" si="153"/>
        <v>Yes</v>
      </c>
      <c r="Y381" s="27">
        <f t="shared" si="154"/>
        <v>573432.73600000003</v>
      </c>
      <c r="Z381" s="27">
        <f t="shared" si="155"/>
        <v>540553.47200000007</v>
      </c>
      <c r="AA381" s="27">
        <f t="shared" si="156"/>
        <v>507674.20799999998</v>
      </c>
      <c r="AB381" s="27">
        <f t="shared" si="157"/>
        <v>474794.94400000002</v>
      </c>
      <c r="AC381" s="27">
        <f t="shared" si="158"/>
        <v>441915.68</v>
      </c>
      <c r="AD381" s="27">
        <f t="shared" si="159"/>
        <v>409036.41599999997</v>
      </c>
      <c r="AE381" s="27">
        <f t="shared" si="160"/>
        <v>376157.152</v>
      </c>
      <c r="AF381" s="27">
        <f t="shared" si="161"/>
        <v>343277.88799999998</v>
      </c>
      <c r="AG381" s="27">
        <f t="shared" si="162"/>
        <v>310398.62400000001</v>
      </c>
    </row>
    <row r="382" spans="1:33" x14ac:dyDescent="0.2">
      <c r="A382" s="36" t="s">
        <v>85</v>
      </c>
      <c r="B382" s="36" t="s">
        <v>971</v>
      </c>
      <c r="C382" s="36" t="s">
        <v>972</v>
      </c>
      <c r="D382" s="22" t="str">
        <f t="shared" si="143"/>
        <v>A-CAM II &gt; HC Legacy</v>
      </c>
      <c r="E382" s="23">
        <v>228726</v>
      </c>
      <c r="F382" s="23">
        <v>820880.99</v>
      </c>
      <c r="G382" s="24">
        <f t="shared" si="139"/>
        <v>592154.99</v>
      </c>
      <c r="H382" s="25">
        <f t="shared" si="140"/>
        <v>2.5889273191504243</v>
      </c>
      <c r="J382" s="27">
        <f t="shared" si="141"/>
        <v>820880.99</v>
      </c>
      <c r="L382" s="27" t="str">
        <f t="shared" si="142"/>
        <v/>
      </c>
      <c r="M382" s="30"/>
      <c r="N382" s="30" t="str">
        <f t="shared" si="144"/>
        <v/>
      </c>
      <c r="O382" s="30" t="str">
        <f t="shared" si="145"/>
        <v/>
      </c>
      <c r="P382" s="30" t="str">
        <f t="shared" si="146"/>
        <v/>
      </c>
      <c r="Q382" s="30" t="str">
        <f t="shared" si="147"/>
        <v/>
      </c>
      <c r="R382" s="30" t="str">
        <f t="shared" si="148"/>
        <v/>
      </c>
      <c r="S382" s="30" t="str">
        <f t="shared" si="149"/>
        <v/>
      </c>
      <c r="T382" s="30" t="str">
        <f t="shared" si="150"/>
        <v/>
      </c>
      <c r="U382" s="30"/>
      <c r="V382" s="27" t="str">
        <f t="shared" si="151"/>
        <v/>
      </c>
      <c r="W382" s="27" t="str">
        <f t="shared" si="152"/>
        <v/>
      </c>
      <c r="X382" s="29" t="str">
        <f t="shared" si="153"/>
        <v/>
      </c>
      <c r="Y382" s="27" t="str">
        <f t="shared" si="154"/>
        <v/>
      </c>
      <c r="Z382" s="27" t="str">
        <f t="shared" si="155"/>
        <v/>
      </c>
      <c r="AA382" s="27" t="str">
        <f t="shared" si="156"/>
        <v/>
      </c>
      <c r="AB382" s="27" t="str">
        <f t="shared" si="157"/>
        <v/>
      </c>
      <c r="AC382" s="27" t="str">
        <f t="shared" si="158"/>
        <v/>
      </c>
      <c r="AD382" s="27" t="str">
        <f t="shared" si="159"/>
        <v/>
      </c>
      <c r="AE382" s="27" t="str">
        <f t="shared" si="160"/>
        <v/>
      </c>
      <c r="AF382" s="27" t="str">
        <f t="shared" si="161"/>
        <v/>
      </c>
      <c r="AG382" s="27" t="str">
        <f t="shared" si="162"/>
        <v/>
      </c>
    </row>
    <row r="383" spans="1:33" x14ac:dyDescent="0.2">
      <c r="A383" s="36" t="s">
        <v>85</v>
      </c>
      <c r="B383" s="36" t="s">
        <v>995</v>
      </c>
      <c r="C383" s="36" t="s">
        <v>996</v>
      </c>
      <c r="D383" s="22" t="str">
        <f t="shared" si="143"/>
        <v>Tier 3</v>
      </c>
      <c r="E383" s="23">
        <v>2398794</v>
      </c>
      <c r="F383" s="23">
        <v>566872.62</v>
      </c>
      <c r="G383" s="24">
        <f t="shared" si="139"/>
        <v>-1831921.38</v>
      </c>
      <c r="H383" s="25">
        <f t="shared" si="140"/>
        <v>0.76368432637400285</v>
      </c>
      <c r="J383" s="27" t="str">
        <f t="shared" si="141"/>
        <v/>
      </c>
      <c r="L383" s="27" t="str">
        <f t="shared" si="142"/>
        <v/>
      </c>
      <c r="M383" s="30"/>
      <c r="N383" s="30" t="str">
        <f t="shared" si="144"/>
        <v/>
      </c>
      <c r="O383" s="30" t="str">
        <f t="shared" si="145"/>
        <v/>
      </c>
      <c r="P383" s="30" t="str">
        <f t="shared" si="146"/>
        <v/>
      </c>
      <c r="Q383" s="30" t="str">
        <f t="shared" si="147"/>
        <v/>
      </c>
      <c r="R383" s="30" t="str">
        <f t="shared" si="148"/>
        <v/>
      </c>
      <c r="S383" s="30" t="str">
        <f t="shared" si="149"/>
        <v/>
      </c>
      <c r="T383" s="30" t="str">
        <f t="shared" si="150"/>
        <v/>
      </c>
      <c r="U383" s="30"/>
      <c r="V383" s="27">
        <f t="shared" si="151"/>
        <v>183192.13800000001</v>
      </c>
      <c r="W383" s="27">
        <f t="shared" si="152"/>
        <v>119939.70000000001</v>
      </c>
      <c r="X383" s="29" t="str">
        <f t="shared" si="153"/>
        <v>Yes</v>
      </c>
      <c r="Y383" s="27">
        <f t="shared" si="154"/>
        <v>2215601.8619999997</v>
      </c>
      <c r="Z383" s="27">
        <f t="shared" si="155"/>
        <v>2032409.7239999999</v>
      </c>
      <c r="AA383" s="27">
        <f t="shared" si="156"/>
        <v>1849217.5859999997</v>
      </c>
      <c r="AB383" s="27">
        <f t="shared" si="157"/>
        <v>1666025.4479999999</v>
      </c>
      <c r="AC383" s="27">
        <f t="shared" si="158"/>
        <v>1482833.31</v>
      </c>
      <c r="AD383" s="27">
        <f t="shared" si="159"/>
        <v>1299641.172</v>
      </c>
      <c r="AE383" s="27">
        <f t="shared" si="160"/>
        <v>1116449.034</v>
      </c>
      <c r="AF383" s="27">
        <f t="shared" si="161"/>
        <v>933256.89599999995</v>
      </c>
      <c r="AG383" s="27">
        <f t="shared" si="162"/>
        <v>750064.75800000003</v>
      </c>
    </row>
    <row r="384" spans="1:33" x14ac:dyDescent="0.2">
      <c r="A384" s="36" t="s">
        <v>89</v>
      </c>
      <c r="B384" s="36" t="s">
        <v>172</v>
      </c>
      <c r="C384" s="36" t="s">
        <v>173</v>
      </c>
      <c r="D384" s="22" t="str">
        <f t="shared" si="143"/>
        <v>Tier 3</v>
      </c>
      <c r="E384" s="23">
        <v>246276</v>
      </c>
      <c r="F384" s="23">
        <v>23085.119999999999</v>
      </c>
      <c r="G384" s="24">
        <f t="shared" ref="G384:G445" si="163">F384-E384</f>
        <v>-223190.88</v>
      </c>
      <c r="H384" s="25">
        <f t="shared" ref="H384:H445" si="164">IF(E384=0,1,ABS(G384/E384))</f>
        <v>0.90626321687862399</v>
      </c>
      <c r="J384" s="27" t="str">
        <f t="shared" ref="J384:J445" si="165">IF(AND(F384&gt;E384),F384,"")</f>
        <v/>
      </c>
      <c r="L384" s="27" t="str">
        <f t="shared" ref="L384:L445" si="166">IF(AND(F384&lt;E384,H384&lt;=10%),F384+(G384*0.5*-1),"")</f>
        <v/>
      </c>
      <c r="M384" s="30"/>
      <c r="N384" s="30" t="str">
        <f t="shared" si="144"/>
        <v/>
      </c>
      <c r="O384" s="30" t="str">
        <f t="shared" si="145"/>
        <v/>
      </c>
      <c r="P384" s="30" t="str">
        <f t="shared" si="146"/>
        <v/>
      </c>
      <c r="Q384" s="30" t="str">
        <f t="shared" si="147"/>
        <v/>
      </c>
      <c r="R384" s="30" t="str">
        <f t="shared" si="148"/>
        <v/>
      </c>
      <c r="S384" s="30" t="str">
        <f t="shared" si="149"/>
        <v/>
      </c>
      <c r="T384" s="30" t="str">
        <f t="shared" si="150"/>
        <v/>
      </c>
      <c r="U384" s="30"/>
      <c r="V384" s="27">
        <f t="shared" si="151"/>
        <v>22319.088000000003</v>
      </c>
      <c r="W384" s="27">
        <f t="shared" si="152"/>
        <v>12313.800000000001</v>
      </c>
      <c r="X384" s="29" t="str">
        <f t="shared" si="153"/>
        <v>Yes</v>
      </c>
      <c r="Y384" s="27">
        <f t="shared" si="154"/>
        <v>223956.91200000001</v>
      </c>
      <c r="Z384" s="27">
        <f t="shared" si="155"/>
        <v>201637.82400000002</v>
      </c>
      <c r="AA384" s="27">
        <f t="shared" si="156"/>
        <v>179318.73599999998</v>
      </c>
      <c r="AB384" s="27">
        <f t="shared" si="157"/>
        <v>156999.64799999999</v>
      </c>
      <c r="AC384" s="27">
        <f t="shared" si="158"/>
        <v>134680.56</v>
      </c>
      <c r="AD384" s="27">
        <f t="shared" si="159"/>
        <v>112361.47200000001</v>
      </c>
      <c r="AE384" s="27">
        <f t="shared" si="160"/>
        <v>90042.383999999991</v>
      </c>
      <c r="AF384" s="27">
        <f t="shared" si="161"/>
        <v>67723.296000000002</v>
      </c>
      <c r="AG384" s="27">
        <f t="shared" si="162"/>
        <v>45404.207999999999</v>
      </c>
    </row>
    <row r="385" spans="1:33" x14ac:dyDescent="0.2">
      <c r="A385" s="36" t="s">
        <v>89</v>
      </c>
      <c r="B385" s="36" t="s">
        <v>174</v>
      </c>
      <c r="C385" s="36" t="s">
        <v>175</v>
      </c>
      <c r="D385" s="22" t="str">
        <f t="shared" ref="D385:D446" si="167">IF(F385&gt;E385,"A-CAM II &gt; HC Legacy",IF(H385&lt;=10%,"Tier 1",IF(AND(H385&gt;10%,H385&lt;=25%),"Tier 2","Tier 3")))</f>
        <v>A-CAM II &gt; HC Legacy</v>
      </c>
      <c r="E385" s="23">
        <v>158616</v>
      </c>
      <c r="F385" s="23">
        <v>292412.59999999998</v>
      </c>
      <c r="G385" s="24">
        <f t="shared" si="163"/>
        <v>133796.59999999998</v>
      </c>
      <c r="H385" s="25">
        <f t="shared" si="164"/>
        <v>0.84352524335502077</v>
      </c>
      <c r="J385" s="27">
        <f t="shared" si="165"/>
        <v>292412.59999999998</v>
      </c>
      <c r="L385" s="27" t="str">
        <f t="shared" si="166"/>
        <v/>
      </c>
      <c r="M385" s="30"/>
      <c r="N385" s="30" t="str">
        <f t="shared" ref="N385:N446" si="168">IF(D385="Tier 2",0.2*G385*-1,"")</f>
        <v/>
      </c>
      <c r="O385" s="30" t="str">
        <f t="shared" ref="O385:O446" si="169">IF(D385="Tier 2",0.05*E385,"")</f>
        <v/>
      </c>
      <c r="P385" s="30" t="str">
        <f t="shared" ref="P385:P446" si="170">IF(D385="Tier 2",IF(N385&gt;O385,"Yes","No"),"")</f>
        <v/>
      </c>
      <c r="Q385" s="30" t="str">
        <f t="shared" ref="Q385:Q446" si="171">IF(AND(F385&lt;E385,H385&gt;10%,H385&lt;=25%),IF(G385*0.2*-1&gt;E385*0.05,F385+-1*G385*0.8,0)+IF(G385*0.2*-1&lt;=E385*0.05,MAX(F385,E385*0.95),0),"")</f>
        <v/>
      </c>
      <c r="R385" s="30" t="str">
        <f t="shared" ref="R385:R446" si="172">IF(AND(F385&lt;E385,H385&gt;10%,H385&lt;=25%),IF(G385*0.2*-1&gt;E385*0.05,F385+-1*G385*0.6,0)+IF(G385*0.2*-1&lt;=E385*0.05,MAX(F385,E385*0.9),0),"")</f>
        <v/>
      </c>
      <c r="S385" s="30" t="str">
        <f t="shared" ref="S385:S446" si="173">IF(AND(F385&lt;E385,H385&gt;10%,H385&lt;=25%),IF(G385*0.2*-1&gt;E385*0.05,F385+-1*G385*0.4,0)+IF(G385*0.2*-1&lt;=E385*0.05,MAX(F385,E385*0.85),0),"")</f>
        <v/>
      </c>
      <c r="T385" s="30" t="str">
        <f t="shared" ref="T385:T446" si="174">IF(AND(F385&lt;E385,H385&gt;10%,H385&lt;=25%),IF(G385*0.2*-1&gt;E385*0.05,F385+-1*G385*0.2,0)+IF(G385*0.2*-1&lt;=E385*0.05,MAX(F385,E385*0.8),0),"")</f>
        <v/>
      </c>
      <c r="U385" s="30"/>
      <c r="V385" s="27" t="str">
        <f t="shared" ref="V385:V446" si="175">IF(D385="Tier 3",0.1*G385*-1,"")</f>
        <v/>
      </c>
      <c r="W385" s="27" t="str">
        <f t="shared" ref="W385:W446" si="176">IF(D385="Tier 3",0.05*E385,"")</f>
        <v/>
      </c>
      <c r="X385" s="29" t="str">
        <f t="shared" ref="X385:X446" si="177">IF(D385="Tier 3",IF(V385&gt;W385,"Yes","No"),"")</f>
        <v/>
      </c>
      <c r="Y385" s="27" t="str">
        <f t="shared" ref="Y385:Y446" si="178">IF(AND(F385&lt;E385,H385&gt;25%),IF(G385*0.1*-1&gt;E385*0.05,F385+-1*G385*0.9,0)+IF(G385*0.1*-1&lt;=E385*0.05,MAX(F385,E385*0.95),0),"")</f>
        <v/>
      </c>
      <c r="Z385" s="27" t="str">
        <f t="shared" ref="Z385:Z446" si="179">IF(AND(F385&lt;E385,H385&gt;25%),IF(G385*0.1*-1&gt;E385*0.05,F385+-1*G385*0.8,0)+IF(G385*0.1*-1&lt;=E385*0.05,MAX(F385,E385*0.9),0),"")</f>
        <v/>
      </c>
      <c r="AA385" s="27" t="str">
        <f t="shared" ref="AA385:AA446" si="180">IF(AND(F385&lt;E385,H385&gt;25%),IF(G385*0.1*-1&gt;E385*0.05,F385+-1*G385*0.7,0)+IF(G385*0.1*-1&lt;=E385*0.05,MAX(F385,E385*0.85),0),"")</f>
        <v/>
      </c>
      <c r="AB385" s="27" t="str">
        <f t="shared" ref="AB385:AB446" si="181">IF(AND(F385&lt;E385,H385&gt;25%),IF(G385*0.1*-1&gt;E385*0.05,F385+-1*G385*0.6,0)+IF(G385*0.1*-1&lt;=E385*0.05,MAX(F385,E385*0.8),0),"")</f>
        <v/>
      </c>
      <c r="AC385" s="27" t="str">
        <f t="shared" ref="AC385:AC446" si="182">IF(AND(F385&lt;E385,H385&gt;25%),IF(G385*0.1*-1&gt;E385*0.05,F385+-1*G385*0.5,0)+IF(G385*0.1*-1&lt;=E385*0.05,MAX(F385,E385*0.75),0),"")</f>
        <v/>
      </c>
      <c r="AD385" s="27" t="str">
        <f t="shared" ref="AD385:AD446" si="183">IF(AND(F385&lt;E385,H385&gt;25%),IF(G385*0.1*-1&gt;E385*0.05,F385+-1*G385*0.4,0)+IF(G385*0.1*-1&lt;=E385*0.05,MAX(F385,E385*0.7),0),"")</f>
        <v/>
      </c>
      <c r="AE385" s="27" t="str">
        <f t="shared" ref="AE385:AE446" si="184">IF(AND(F385&lt;E385,H385&gt;25%),IF(G385*0.1*-1&gt;E385*0.05,F385+-1*G385*0.3,0)+IF(G385*0.1*-1&lt;=E385*0.05,MAX(F385,E385*0.65),0),"")</f>
        <v/>
      </c>
      <c r="AF385" s="27" t="str">
        <f t="shared" ref="AF385:AF446" si="185">IF(AND(F385&lt;E385,H385&gt;25%),IF(G385*0.1*-1&gt;E385*0.05,F385+-1*G385*0.2,0)+IF(G385*0.1*-1&lt;=E385*0.05,MAX(F385,E385*0.6),0),"")</f>
        <v/>
      </c>
      <c r="AG385" s="27" t="str">
        <f t="shared" ref="AG385:AG446" si="186">IF(AND(F385&lt;E385,H385&gt;25%),IF(G385*0.1*-1&gt;E385*0.05,F385+-1*G385*0.1,0)+IF(G385*0.1*-1&lt;=E385*0.05,MAX(F385,E385*0.55),0),"")</f>
        <v/>
      </c>
    </row>
    <row r="386" spans="1:33" x14ac:dyDescent="0.2">
      <c r="A386" s="36" t="s">
        <v>89</v>
      </c>
      <c r="B386" s="36" t="s">
        <v>206</v>
      </c>
      <c r="C386" s="36" t="s">
        <v>207</v>
      </c>
      <c r="D386" s="22" t="str">
        <f t="shared" si="167"/>
        <v>Tier 3</v>
      </c>
      <c r="E386" s="23">
        <v>592800</v>
      </c>
      <c r="F386" s="23">
        <v>102324.18</v>
      </c>
      <c r="G386" s="24">
        <f t="shared" si="163"/>
        <v>-490475.82</v>
      </c>
      <c r="H386" s="25">
        <f t="shared" si="164"/>
        <v>0.82738836032388663</v>
      </c>
      <c r="J386" s="27" t="str">
        <f t="shared" si="165"/>
        <v/>
      </c>
      <c r="L386" s="27" t="str">
        <f t="shared" si="166"/>
        <v/>
      </c>
      <c r="M386" s="30"/>
      <c r="N386" s="30" t="str">
        <f t="shared" si="168"/>
        <v/>
      </c>
      <c r="O386" s="30" t="str">
        <f t="shared" si="169"/>
        <v/>
      </c>
      <c r="P386" s="30" t="str">
        <f t="shared" si="170"/>
        <v/>
      </c>
      <c r="Q386" s="30" t="str">
        <f t="shared" si="171"/>
        <v/>
      </c>
      <c r="R386" s="30" t="str">
        <f t="shared" si="172"/>
        <v/>
      </c>
      <c r="S386" s="30" t="str">
        <f t="shared" si="173"/>
        <v/>
      </c>
      <c r="T386" s="30" t="str">
        <f t="shared" si="174"/>
        <v/>
      </c>
      <c r="U386" s="30"/>
      <c r="V386" s="27">
        <f t="shared" si="175"/>
        <v>49047.582000000002</v>
      </c>
      <c r="W386" s="27">
        <f t="shared" si="176"/>
        <v>29640</v>
      </c>
      <c r="X386" s="29" t="str">
        <f t="shared" si="177"/>
        <v>Yes</v>
      </c>
      <c r="Y386" s="27">
        <f t="shared" si="178"/>
        <v>543752.41800000006</v>
      </c>
      <c r="Z386" s="27">
        <f t="shared" si="179"/>
        <v>494704.83600000001</v>
      </c>
      <c r="AA386" s="27">
        <f t="shared" si="180"/>
        <v>445657.25399999996</v>
      </c>
      <c r="AB386" s="27">
        <f t="shared" si="181"/>
        <v>396609.67199999996</v>
      </c>
      <c r="AC386" s="27">
        <f t="shared" si="182"/>
        <v>347562.08999999997</v>
      </c>
      <c r="AD386" s="27">
        <f t="shared" si="183"/>
        <v>298514.50800000003</v>
      </c>
      <c r="AE386" s="27">
        <f t="shared" si="184"/>
        <v>249466.92599999998</v>
      </c>
      <c r="AF386" s="27">
        <f t="shared" si="185"/>
        <v>200419.34399999998</v>
      </c>
      <c r="AG386" s="27">
        <f t="shared" si="186"/>
        <v>151371.76199999999</v>
      </c>
    </row>
    <row r="387" spans="1:33" x14ac:dyDescent="0.2">
      <c r="A387" s="36" t="s">
        <v>89</v>
      </c>
      <c r="B387" s="36" t="s">
        <v>232</v>
      </c>
      <c r="C387" s="36" t="s">
        <v>233</v>
      </c>
      <c r="D387" s="22" t="str">
        <f t="shared" si="167"/>
        <v>Tier 3</v>
      </c>
      <c r="E387" s="23">
        <v>220830</v>
      </c>
      <c r="F387" s="23">
        <v>17989.759999999998</v>
      </c>
      <c r="G387" s="24">
        <f t="shared" si="163"/>
        <v>-202840.24</v>
      </c>
      <c r="H387" s="25">
        <f t="shared" si="164"/>
        <v>0.91853570619933878</v>
      </c>
      <c r="J387" s="27" t="str">
        <f t="shared" si="165"/>
        <v/>
      </c>
      <c r="L387" s="27" t="str">
        <f t="shared" si="166"/>
        <v/>
      </c>
      <c r="M387" s="30"/>
      <c r="N387" s="30" t="str">
        <f t="shared" si="168"/>
        <v/>
      </c>
      <c r="O387" s="30" t="str">
        <f t="shared" si="169"/>
        <v/>
      </c>
      <c r="P387" s="30" t="str">
        <f t="shared" si="170"/>
        <v/>
      </c>
      <c r="Q387" s="30" t="str">
        <f t="shared" si="171"/>
        <v/>
      </c>
      <c r="R387" s="30" t="str">
        <f t="shared" si="172"/>
        <v/>
      </c>
      <c r="S387" s="30" t="str">
        <f t="shared" si="173"/>
        <v/>
      </c>
      <c r="T387" s="30" t="str">
        <f t="shared" si="174"/>
        <v/>
      </c>
      <c r="U387" s="30"/>
      <c r="V387" s="27">
        <f t="shared" si="175"/>
        <v>20284.024000000001</v>
      </c>
      <c r="W387" s="27">
        <f t="shared" si="176"/>
        <v>11041.5</v>
      </c>
      <c r="X387" s="29" t="str">
        <f t="shared" si="177"/>
        <v>Yes</v>
      </c>
      <c r="Y387" s="27">
        <f t="shared" si="178"/>
        <v>200545.976</v>
      </c>
      <c r="Z387" s="27">
        <f t="shared" si="179"/>
        <v>180261.95200000002</v>
      </c>
      <c r="AA387" s="27">
        <f t="shared" si="180"/>
        <v>159977.92799999999</v>
      </c>
      <c r="AB387" s="27">
        <f t="shared" si="181"/>
        <v>139693.90399999998</v>
      </c>
      <c r="AC387" s="27">
        <f t="shared" si="182"/>
        <v>119409.87999999999</v>
      </c>
      <c r="AD387" s="27">
        <f t="shared" si="183"/>
        <v>99125.856</v>
      </c>
      <c r="AE387" s="27">
        <f t="shared" si="184"/>
        <v>78841.831999999995</v>
      </c>
      <c r="AF387" s="27">
        <f t="shared" si="185"/>
        <v>58557.808000000005</v>
      </c>
      <c r="AG387" s="27">
        <f t="shared" si="186"/>
        <v>38273.784</v>
      </c>
    </row>
    <row r="388" spans="1:33" x14ac:dyDescent="0.2">
      <c r="A388" s="36" t="s">
        <v>89</v>
      </c>
      <c r="B388" s="36" t="s">
        <v>377</v>
      </c>
      <c r="C388" s="36" t="s">
        <v>378</v>
      </c>
      <c r="D388" s="22" t="str">
        <f t="shared" si="167"/>
        <v>Tier 3</v>
      </c>
      <c r="E388" s="23">
        <v>411972</v>
      </c>
      <c r="F388" s="23">
        <v>11801.69</v>
      </c>
      <c r="G388" s="24">
        <f t="shared" si="163"/>
        <v>-400170.31</v>
      </c>
      <c r="H388" s="25">
        <f t="shared" si="164"/>
        <v>0.97135317448758651</v>
      </c>
      <c r="J388" s="27" t="str">
        <f t="shared" si="165"/>
        <v/>
      </c>
      <c r="L388" s="27" t="str">
        <f t="shared" si="166"/>
        <v/>
      </c>
      <c r="M388" s="30"/>
      <c r="N388" s="30" t="str">
        <f t="shared" si="168"/>
        <v/>
      </c>
      <c r="O388" s="30" t="str">
        <f t="shared" si="169"/>
        <v/>
      </c>
      <c r="P388" s="30" t="str">
        <f t="shared" si="170"/>
        <v/>
      </c>
      <c r="Q388" s="30" t="str">
        <f t="shared" si="171"/>
        <v/>
      </c>
      <c r="R388" s="30" t="str">
        <f t="shared" si="172"/>
        <v/>
      </c>
      <c r="S388" s="30" t="str">
        <f t="shared" si="173"/>
        <v/>
      </c>
      <c r="T388" s="30" t="str">
        <f t="shared" si="174"/>
        <v/>
      </c>
      <c r="U388" s="30"/>
      <c r="V388" s="27">
        <f t="shared" si="175"/>
        <v>40017.031000000003</v>
      </c>
      <c r="W388" s="27">
        <f t="shared" si="176"/>
        <v>20598.600000000002</v>
      </c>
      <c r="X388" s="29" t="str">
        <f t="shared" si="177"/>
        <v>Yes</v>
      </c>
      <c r="Y388" s="27">
        <f t="shared" si="178"/>
        <v>371954.96899999998</v>
      </c>
      <c r="Z388" s="27">
        <f t="shared" si="179"/>
        <v>331937.93800000002</v>
      </c>
      <c r="AA388" s="27">
        <f t="shared" si="180"/>
        <v>291920.90700000001</v>
      </c>
      <c r="AB388" s="27">
        <f t="shared" si="181"/>
        <v>251903.87599999999</v>
      </c>
      <c r="AC388" s="27">
        <f t="shared" si="182"/>
        <v>211886.845</v>
      </c>
      <c r="AD388" s="27">
        <f t="shared" si="183"/>
        <v>171869.81400000001</v>
      </c>
      <c r="AE388" s="27">
        <f t="shared" si="184"/>
        <v>131852.783</v>
      </c>
      <c r="AF388" s="27">
        <f t="shared" si="185"/>
        <v>91835.752000000008</v>
      </c>
      <c r="AG388" s="27">
        <f t="shared" si="186"/>
        <v>51818.721000000005</v>
      </c>
    </row>
    <row r="389" spans="1:33" x14ac:dyDescent="0.2">
      <c r="A389" s="36" t="s">
        <v>89</v>
      </c>
      <c r="B389" s="36" t="s">
        <v>421</v>
      </c>
      <c r="C389" s="36" t="s">
        <v>422</v>
      </c>
      <c r="D389" s="22" t="str">
        <f t="shared" si="167"/>
        <v>Tier 3</v>
      </c>
      <c r="E389" s="23">
        <v>343434</v>
      </c>
      <c r="F389" s="23">
        <v>183555.67</v>
      </c>
      <c r="G389" s="24">
        <f t="shared" si="163"/>
        <v>-159878.32999999999</v>
      </c>
      <c r="H389" s="25">
        <f t="shared" si="164"/>
        <v>0.4655285440579558</v>
      </c>
      <c r="J389" s="27" t="str">
        <f t="shared" si="165"/>
        <v/>
      </c>
      <c r="L389" s="27" t="str">
        <f t="shared" si="166"/>
        <v/>
      </c>
      <c r="M389" s="30"/>
      <c r="N389" s="30" t="str">
        <f t="shared" si="168"/>
        <v/>
      </c>
      <c r="O389" s="30" t="str">
        <f t="shared" si="169"/>
        <v/>
      </c>
      <c r="P389" s="30" t="str">
        <f t="shared" si="170"/>
        <v/>
      </c>
      <c r="Q389" s="30" t="str">
        <f t="shared" si="171"/>
        <v/>
      </c>
      <c r="R389" s="30" t="str">
        <f t="shared" si="172"/>
        <v/>
      </c>
      <c r="S389" s="30" t="str">
        <f t="shared" si="173"/>
        <v/>
      </c>
      <c r="T389" s="30" t="str">
        <f t="shared" si="174"/>
        <v/>
      </c>
      <c r="U389" s="30"/>
      <c r="V389" s="27">
        <f t="shared" si="175"/>
        <v>15987.832999999999</v>
      </c>
      <c r="W389" s="27">
        <f t="shared" si="176"/>
        <v>17171.7</v>
      </c>
      <c r="X389" s="29" t="str">
        <f t="shared" si="177"/>
        <v>No</v>
      </c>
      <c r="Y389" s="27">
        <f t="shared" si="178"/>
        <v>326262.3</v>
      </c>
      <c r="Z389" s="27">
        <f t="shared" si="179"/>
        <v>309090.60000000003</v>
      </c>
      <c r="AA389" s="27">
        <f t="shared" si="180"/>
        <v>291918.89999999997</v>
      </c>
      <c r="AB389" s="27">
        <f t="shared" si="181"/>
        <v>274747.2</v>
      </c>
      <c r="AC389" s="27">
        <f t="shared" si="182"/>
        <v>257575.5</v>
      </c>
      <c r="AD389" s="27">
        <f t="shared" si="183"/>
        <v>240403.8</v>
      </c>
      <c r="AE389" s="27">
        <f t="shared" si="184"/>
        <v>223232.1</v>
      </c>
      <c r="AF389" s="27">
        <f t="shared" si="185"/>
        <v>206060.4</v>
      </c>
      <c r="AG389" s="27">
        <f t="shared" si="186"/>
        <v>188888.7</v>
      </c>
    </row>
    <row r="390" spans="1:33" x14ac:dyDescent="0.2">
      <c r="A390" s="36" t="s">
        <v>89</v>
      </c>
      <c r="B390" s="36" t="s">
        <v>442</v>
      </c>
      <c r="C390" s="36" t="s">
        <v>443</v>
      </c>
      <c r="D390" s="22" t="str">
        <f t="shared" si="167"/>
        <v>Tier 2</v>
      </c>
      <c r="E390" s="23">
        <v>241302</v>
      </c>
      <c r="F390" s="23">
        <v>188468.15</v>
      </c>
      <c r="G390" s="24">
        <f t="shared" si="163"/>
        <v>-52833.850000000006</v>
      </c>
      <c r="H390" s="25">
        <f t="shared" si="164"/>
        <v>0.2189532204457485</v>
      </c>
      <c r="J390" s="27" t="str">
        <f t="shared" si="165"/>
        <v/>
      </c>
      <c r="L390" s="27" t="str">
        <f t="shared" si="166"/>
        <v/>
      </c>
      <c r="M390" s="30"/>
      <c r="N390" s="30">
        <f t="shared" si="168"/>
        <v>10566.770000000002</v>
      </c>
      <c r="O390" s="30">
        <f t="shared" si="169"/>
        <v>12065.1</v>
      </c>
      <c r="P390" s="30" t="str">
        <f t="shared" si="170"/>
        <v>No</v>
      </c>
      <c r="Q390" s="30">
        <f t="shared" si="171"/>
        <v>229236.9</v>
      </c>
      <c r="R390" s="30">
        <f t="shared" si="172"/>
        <v>217171.80000000002</v>
      </c>
      <c r="S390" s="30">
        <f t="shared" si="173"/>
        <v>205106.69999999998</v>
      </c>
      <c r="T390" s="30">
        <f t="shared" si="174"/>
        <v>193041.6</v>
      </c>
      <c r="U390" s="30"/>
      <c r="V390" s="27" t="str">
        <f t="shared" si="175"/>
        <v/>
      </c>
      <c r="W390" s="27" t="str">
        <f t="shared" si="176"/>
        <v/>
      </c>
      <c r="X390" s="29" t="str">
        <f t="shared" si="177"/>
        <v/>
      </c>
      <c r="Y390" s="27" t="str">
        <f t="shared" si="178"/>
        <v/>
      </c>
      <c r="Z390" s="27" t="str">
        <f t="shared" si="179"/>
        <v/>
      </c>
      <c r="AA390" s="27" t="str">
        <f t="shared" si="180"/>
        <v/>
      </c>
      <c r="AB390" s="27" t="str">
        <f t="shared" si="181"/>
        <v/>
      </c>
      <c r="AC390" s="27" t="str">
        <f t="shared" si="182"/>
        <v/>
      </c>
      <c r="AD390" s="27" t="str">
        <f t="shared" si="183"/>
        <v/>
      </c>
      <c r="AE390" s="27" t="str">
        <f t="shared" si="184"/>
        <v/>
      </c>
      <c r="AF390" s="27" t="str">
        <f t="shared" si="185"/>
        <v/>
      </c>
      <c r="AG390" s="27" t="str">
        <f t="shared" si="186"/>
        <v/>
      </c>
    </row>
    <row r="391" spans="1:33" x14ac:dyDescent="0.2">
      <c r="A391" s="36" t="s">
        <v>89</v>
      </c>
      <c r="B391" s="36" t="s">
        <v>547</v>
      </c>
      <c r="C391" s="36" t="s">
        <v>548</v>
      </c>
      <c r="D391" s="22" t="str">
        <f t="shared" si="167"/>
        <v>Tier 3</v>
      </c>
      <c r="E391" s="23">
        <v>316542</v>
      </c>
      <c r="F391" s="23">
        <v>126395.51</v>
      </c>
      <c r="G391" s="24">
        <f t="shared" si="163"/>
        <v>-190146.49</v>
      </c>
      <c r="H391" s="25">
        <f t="shared" si="164"/>
        <v>0.60069908574533548</v>
      </c>
      <c r="J391" s="27" t="str">
        <f t="shared" si="165"/>
        <v/>
      </c>
      <c r="L391" s="27" t="str">
        <f t="shared" si="166"/>
        <v/>
      </c>
      <c r="M391" s="30"/>
      <c r="N391" s="30" t="str">
        <f t="shared" si="168"/>
        <v/>
      </c>
      <c r="O391" s="30" t="str">
        <f t="shared" si="169"/>
        <v/>
      </c>
      <c r="P391" s="30" t="str">
        <f t="shared" si="170"/>
        <v/>
      </c>
      <c r="Q391" s="30" t="str">
        <f t="shared" si="171"/>
        <v/>
      </c>
      <c r="R391" s="30" t="str">
        <f t="shared" si="172"/>
        <v/>
      </c>
      <c r="S391" s="30" t="str">
        <f t="shared" si="173"/>
        <v/>
      </c>
      <c r="T391" s="30" t="str">
        <f t="shared" si="174"/>
        <v/>
      </c>
      <c r="U391" s="30"/>
      <c r="V391" s="27">
        <f t="shared" si="175"/>
        <v>19014.649000000001</v>
      </c>
      <c r="W391" s="27">
        <f t="shared" si="176"/>
        <v>15827.1</v>
      </c>
      <c r="X391" s="29" t="str">
        <f t="shared" si="177"/>
        <v>Yes</v>
      </c>
      <c r="Y391" s="27">
        <f t="shared" si="178"/>
        <v>297527.35099999997</v>
      </c>
      <c r="Z391" s="27">
        <f t="shared" si="179"/>
        <v>278512.70199999999</v>
      </c>
      <c r="AA391" s="27">
        <f t="shared" si="180"/>
        <v>259498.05299999996</v>
      </c>
      <c r="AB391" s="27">
        <f t="shared" si="181"/>
        <v>240483.40399999998</v>
      </c>
      <c r="AC391" s="27">
        <f t="shared" si="182"/>
        <v>221468.755</v>
      </c>
      <c r="AD391" s="27">
        <f t="shared" si="183"/>
        <v>202454.106</v>
      </c>
      <c r="AE391" s="27">
        <f t="shared" si="184"/>
        <v>183439.45699999999</v>
      </c>
      <c r="AF391" s="27">
        <f t="shared" si="185"/>
        <v>164424.80799999999</v>
      </c>
      <c r="AG391" s="27">
        <f t="shared" si="186"/>
        <v>145410.15899999999</v>
      </c>
    </row>
    <row r="392" spans="1:33" x14ac:dyDescent="0.2">
      <c r="A392" s="36" t="s">
        <v>89</v>
      </c>
      <c r="B392" s="36" t="s">
        <v>619</v>
      </c>
      <c r="C392" s="36" t="s">
        <v>620</v>
      </c>
      <c r="D392" s="22" t="str">
        <f t="shared" si="167"/>
        <v>Tier 3</v>
      </c>
      <c r="E392" s="23">
        <v>742590</v>
      </c>
      <c r="F392" s="23">
        <v>67805.3</v>
      </c>
      <c r="G392" s="24">
        <f t="shared" si="163"/>
        <v>-674784.7</v>
      </c>
      <c r="H392" s="25">
        <f t="shared" si="164"/>
        <v>0.90869079842174005</v>
      </c>
      <c r="J392" s="27" t="str">
        <f t="shared" si="165"/>
        <v/>
      </c>
      <c r="L392" s="27" t="str">
        <f t="shared" si="166"/>
        <v/>
      </c>
      <c r="M392" s="30"/>
      <c r="N392" s="30" t="str">
        <f t="shared" si="168"/>
        <v/>
      </c>
      <c r="O392" s="30" t="str">
        <f t="shared" si="169"/>
        <v/>
      </c>
      <c r="P392" s="30" t="str">
        <f t="shared" si="170"/>
        <v/>
      </c>
      <c r="Q392" s="30" t="str">
        <f t="shared" si="171"/>
        <v/>
      </c>
      <c r="R392" s="30" t="str">
        <f t="shared" si="172"/>
        <v/>
      </c>
      <c r="S392" s="30" t="str">
        <f t="shared" si="173"/>
        <v/>
      </c>
      <c r="T392" s="30" t="str">
        <f t="shared" si="174"/>
        <v/>
      </c>
      <c r="U392" s="30"/>
      <c r="V392" s="27">
        <f t="shared" si="175"/>
        <v>67478.47</v>
      </c>
      <c r="W392" s="27">
        <f t="shared" si="176"/>
        <v>37129.5</v>
      </c>
      <c r="X392" s="29" t="str">
        <f t="shared" si="177"/>
        <v>Yes</v>
      </c>
      <c r="Y392" s="27">
        <f t="shared" si="178"/>
        <v>675111.53</v>
      </c>
      <c r="Z392" s="27">
        <f t="shared" si="179"/>
        <v>607633.06000000006</v>
      </c>
      <c r="AA392" s="27">
        <f t="shared" si="180"/>
        <v>540154.59</v>
      </c>
      <c r="AB392" s="27">
        <f t="shared" si="181"/>
        <v>472676.11999999994</v>
      </c>
      <c r="AC392" s="27">
        <f t="shared" si="182"/>
        <v>405197.64999999997</v>
      </c>
      <c r="AD392" s="27">
        <f t="shared" si="183"/>
        <v>337719.18</v>
      </c>
      <c r="AE392" s="27">
        <f t="shared" si="184"/>
        <v>270240.70999999996</v>
      </c>
      <c r="AF392" s="27">
        <f t="shared" si="185"/>
        <v>202762.23999999999</v>
      </c>
      <c r="AG392" s="27">
        <f t="shared" si="186"/>
        <v>135283.77000000002</v>
      </c>
    </row>
    <row r="393" spans="1:33" x14ac:dyDescent="0.2">
      <c r="A393" s="36" t="s">
        <v>89</v>
      </c>
      <c r="B393" s="36" t="s">
        <v>655</v>
      </c>
      <c r="C393" s="36" t="s">
        <v>656</v>
      </c>
      <c r="D393" s="22" t="str">
        <f t="shared" si="167"/>
        <v>Tier 3</v>
      </c>
      <c r="E393" s="23">
        <v>903276</v>
      </c>
      <c r="F393" s="23">
        <v>570697.30000000005</v>
      </c>
      <c r="G393" s="24">
        <f t="shared" si="163"/>
        <v>-332578.69999999995</v>
      </c>
      <c r="H393" s="25">
        <f t="shared" si="164"/>
        <v>0.36819167120570007</v>
      </c>
      <c r="J393" s="27" t="str">
        <f t="shared" si="165"/>
        <v/>
      </c>
      <c r="L393" s="27" t="str">
        <f t="shared" si="166"/>
        <v/>
      </c>
      <c r="M393" s="30"/>
      <c r="N393" s="30" t="str">
        <f t="shared" si="168"/>
        <v/>
      </c>
      <c r="O393" s="30" t="str">
        <f t="shared" si="169"/>
        <v/>
      </c>
      <c r="P393" s="30" t="str">
        <f t="shared" si="170"/>
        <v/>
      </c>
      <c r="Q393" s="30" t="str">
        <f t="shared" si="171"/>
        <v/>
      </c>
      <c r="R393" s="30" t="str">
        <f t="shared" si="172"/>
        <v/>
      </c>
      <c r="S393" s="30" t="str">
        <f t="shared" si="173"/>
        <v/>
      </c>
      <c r="T393" s="30" t="str">
        <f t="shared" si="174"/>
        <v/>
      </c>
      <c r="U393" s="30"/>
      <c r="V393" s="27">
        <f t="shared" si="175"/>
        <v>33257.869999999995</v>
      </c>
      <c r="W393" s="27">
        <f t="shared" si="176"/>
        <v>45163.8</v>
      </c>
      <c r="X393" s="29" t="str">
        <f t="shared" si="177"/>
        <v>No</v>
      </c>
      <c r="Y393" s="27">
        <f t="shared" si="178"/>
        <v>858112.2</v>
      </c>
      <c r="Z393" s="27">
        <f t="shared" si="179"/>
        <v>812948.4</v>
      </c>
      <c r="AA393" s="27">
        <f t="shared" si="180"/>
        <v>767784.6</v>
      </c>
      <c r="AB393" s="27">
        <f t="shared" si="181"/>
        <v>722620.8</v>
      </c>
      <c r="AC393" s="27">
        <f t="shared" si="182"/>
        <v>677457</v>
      </c>
      <c r="AD393" s="27">
        <f t="shared" si="183"/>
        <v>632293.19999999995</v>
      </c>
      <c r="AE393" s="27">
        <f t="shared" si="184"/>
        <v>587129.4</v>
      </c>
      <c r="AF393" s="27">
        <f t="shared" si="185"/>
        <v>570697.30000000005</v>
      </c>
      <c r="AG393" s="27">
        <f t="shared" si="186"/>
        <v>570697.30000000005</v>
      </c>
    </row>
    <row r="394" spans="1:33" x14ac:dyDescent="0.2">
      <c r="A394" s="36" t="s">
        <v>89</v>
      </c>
      <c r="B394" s="36" t="s">
        <v>721</v>
      </c>
      <c r="C394" s="36" t="s">
        <v>722</v>
      </c>
      <c r="D394" s="22" t="str">
        <f t="shared" si="167"/>
        <v>A-CAM II &gt; HC Legacy</v>
      </c>
      <c r="E394" s="23">
        <v>220086</v>
      </c>
      <c r="F394" s="23">
        <v>307078.98</v>
      </c>
      <c r="G394" s="24">
        <f t="shared" si="163"/>
        <v>86992.979999999981</v>
      </c>
      <c r="H394" s="25">
        <f t="shared" si="164"/>
        <v>0.39526812246121962</v>
      </c>
      <c r="J394" s="27">
        <f t="shared" si="165"/>
        <v>307078.98</v>
      </c>
      <c r="L394" s="27" t="str">
        <f t="shared" si="166"/>
        <v/>
      </c>
      <c r="M394" s="30"/>
      <c r="N394" s="30" t="str">
        <f t="shared" si="168"/>
        <v/>
      </c>
      <c r="O394" s="30" t="str">
        <f t="shared" si="169"/>
        <v/>
      </c>
      <c r="P394" s="30" t="str">
        <f t="shared" si="170"/>
        <v/>
      </c>
      <c r="Q394" s="30" t="str">
        <f t="shared" si="171"/>
        <v/>
      </c>
      <c r="R394" s="30" t="str">
        <f t="shared" si="172"/>
        <v/>
      </c>
      <c r="S394" s="30" t="str">
        <f t="shared" si="173"/>
        <v/>
      </c>
      <c r="T394" s="30" t="str">
        <f t="shared" si="174"/>
        <v/>
      </c>
      <c r="U394" s="30"/>
      <c r="V394" s="27" t="str">
        <f t="shared" si="175"/>
        <v/>
      </c>
      <c r="W394" s="27" t="str">
        <f t="shared" si="176"/>
        <v/>
      </c>
      <c r="X394" s="29" t="str">
        <f t="shared" si="177"/>
        <v/>
      </c>
      <c r="Y394" s="27" t="str">
        <f t="shared" si="178"/>
        <v/>
      </c>
      <c r="Z394" s="27" t="str">
        <f t="shared" si="179"/>
        <v/>
      </c>
      <c r="AA394" s="27" t="str">
        <f t="shared" si="180"/>
        <v/>
      </c>
      <c r="AB394" s="27" t="str">
        <f t="shared" si="181"/>
        <v/>
      </c>
      <c r="AC394" s="27" t="str">
        <f t="shared" si="182"/>
        <v/>
      </c>
      <c r="AD394" s="27" t="str">
        <f t="shared" si="183"/>
        <v/>
      </c>
      <c r="AE394" s="27" t="str">
        <f t="shared" si="184"/>
        <v/>
      </c>
      <c r="AF394" s="27" t="str">
        <f t="shared" si="185"/>
        <v/>
      </c>
      <c r="AG394" s="27" t="str">
        <f t="shared" si="186"/>
        <v/>
      </c>
    </row>
    <row r="395" spans="1:33" x14ac:dyDescent="0.2">
      <c r="A395" s="36" t="s">
        <v>89</v>
      </c>
      <c r="B395" s="36" t="s">
        <v>869</v>
      </c>
      <c r="C395" s="36" t="s">
        <v>870</v>
      </c>
      <c r="D395" s="22" t="str">
        <f t="shared" si="167"/>
        <v>Tier 2</v>
      </c>
      <c r="E395" s="23">
        <v>258522</v>
      </c>
      <c r="F395" s="23">
        <v>203065.65</v>
      </c>
      <c r="G395" s="24">
        <f t="shared" si="163"/>
        <v>-55456.350000000006</v>
      </c>
      <c r="H395" s="25">
        <f t="shared" si="164"/>
        <v>0.21451307819063756</v>
      </c>
      <c r="J395" s="27" t="str">
        <f t="shared" si="165"/>
        <v/>
      </c>
      <c r="L395" s="27" t="str">
        <f t="shared" si="166"/>
        <v/>
      </c>
      <c r="M395" s="30"/>
      <c r="N395" s="30">
        <f t="shared" si="168"/>
        <v>11091.270000000002</v>
      </c>
      <c r="O395" s="30">
        <f t="shared" si="169"/>
        <v>12926.1</v>
      </c>
      <c r="P395" s="30" t="str">
        <f t="shared" si="170"/>
        <v>No</v>
      </c>
      <c r="Q395" s="30">
        <f t="shared" si="171"/>
        <v>245595.9</v>
      </c>
      <c r="R395" s="30">
        <f t="shared" si="172"/>
        <v>232669.80000000002</v>
      </c>
      <c r="S395" s="30">
        <f t="shared" si="173"/>
        <v>219743.69999999998</v>
      </c>
      <c r="T395" s="30">
        <f t="shared" si="174"/>
        <v>206817.6</v>
      </c>
      <c r="U395" s="30"/>
      <c r="V395" s="27" t="str">
        <f t="shared" si="175"/>
        <v/>
      </c>
      <c r="W395" s="27" t="str">
        <f t="shared" si="176"/>
        <v/>
      </c>
      <c r="X395" s="29" t="str">
        <f t="shared" si="177"/>
        <v/>
      </c>
      <c r="Y395" s="27" t="str">
        <f t="shared" si="178"/>
        <v/>
      </c>
      <c r="Z395" s="27" t="str">
        <f t="shared" si="179"/>
        <v/>
      </c>
      <c r="AA395" s="27" t="str">
        <f t="shared" si="180"/>
        <v/>
      </c>
      <c r="AB395" s="27" t="str">
        <f t="shared" si="181"/>
        <v/>
      </c>
      <c r="AC395" s="27" t="str">
        <f t="shared" si="182"/>
        <v/>
      </c>
      <c r="AD395" s="27" t="str">
        <f t="shared" si="183"/>
        <v/>
      </c>
      <c r="AE395" s="27" t="str">
        <f t="shared" si="184"/>
        <v/>
      </c>
      <c r="AF395" s="27" t="str">
        <f t="shared" si="185"/>
        <v/>
      </c>
      <c r="AG395" s="27" t="str">
        <f t="shared" si="186"/>
        <v/>
      </c>
    </row>
    <row r="396" spans="1:33" x14ac:dyDescent="0.2">
      <c r="A396" s="36" t="s">
        <v>89</v>
      </c>
      <c r="B396" s="36" t="s">
        <v>963</v>
      </c>
      <c r="C396" s="36" t="s">
        <v>964</v>
      </c>
      <c r="D396" s="22" t="str">
        <f t="shared" si="167"/>
        <v>Tier 3</v>
      </c>
      <c r="E396" s="23">
        <v>604452</v>
      </c>
      <c r="F396" s="23">
        <v>254023.57</v>
      </c>
      <c r="G396" s="24">
        <f t="shared" si="163"/>
        <v>-350428.43</v>
      </c>
      <c r="H396" s="25">
        <f t="shared" si="164"/>
        <v>0.57974567045853098</v>
      </c>
      <c r="J396" s="27" t="str">
        <f t="shared" si="165"/>
        <v/>
      </c>
      <c r="L396" s="27" t="str">
        <f t="shared" si="166"/>
        <v/>
      </c>
      <c r="M396" s="30"/>
      <c r="N396" s="30" t="str">
        <f t="shared" si="168"/>
        <v/>
      </c>
      <c r="O396" s="30" t="str">
        <f t="shared" si="169"/>
        <v/>
      </c>
      <c r="P396" s="30" t="str">
        <f t="shared" si="170"/>
        <v/>
      </c>
      <c r="Q396" s="30" t="str">
        <f t="shared" si="171"/>
        <v/>
      </c>
      <c r="R396" s="30" t="str">
        <f t="shared" si="172"/>
        <v/>
      </c>
      <c r="S396" s="30" t="str">
        <f t="shared" si="173"/>
        <v/>
      </c>
      <c r="T396" s="30" t="str">
        <f t="shared" si="174"/>
        <v/>
      </c>
      <c r="U396" s="30"/>
      <c r="V396" s="27">
        <f t="shared" si="175"/>
        <v>35042.843000000001</v>
      </c>
      <c r="W396" s="27">
        <f t="shared" si="176"/>
        <v>30222.600000000002</v>
      </c>
      <c r="X396" s="29" t="str">
        <f t="shared" si="177"/>
        <v>Yes</v>
      </c>
      <c r="Y396" s="27">
        <f t="shared" si="178"/>
        <v>569409.15700000001</v>
      </c>
      <c r="Z396" s="27">
        <f t="shared" si="179"/>
        <v>534366.31400000001</v>
      </c>
      <c r="AA396" s="27">
        <f t="shared" si="180"/>
        <v>499323.47100000002</v>
      </c>
      <c r="AB396" s="27">
        <f t="shared" si="181"/>
        <v>464280.62800000003</v>
      </c>
      <c r="AC396" s="27">
        <f t="shared" si="182"/>
        <v>429237.78500000003</v>
      </c>
      <c r="AD396" s="27">
        <f t="shared" si="183"/>
        <v>394194.94200000004</v>
      </c>
      <c r="AE396" s="27">
        <f t="shared" si="184"/>
        <v>359152.09899999999</v>
      </c>
      <c r="AF396" s="27">
        <f t="shared" si="185"/>
        <v>324109.25599999999</v>
      </c>
      <c r="AG396" s="27">
        <f t="shared" si="186"/>
        <v>289066.413</v>
      </c>
    </row>
    <row r="397" spans="1:33" x14ac:dyDescent="0.2">
      <c r="A397" s="36" t="s">
        <v>89</v>
      </c>
      <c r="B397" s="36" t="s">
        <v>969</v>
      </c>
      <c r="C397" s="36" t="s">
        <v>970</v>
      </c>
      <c r="D397" s="22" t="str">
        <f t="shared" si="167"/>
        <v>Tier 3</v>
      </c>
      <c r="E397" s="23">
        <v>871422</v>
      </c>
      <c r="F397" s="23">
        <v>93784.91</v>
      </c>
      <c r="G397" s="24">
        <f t="shared" si="163"/>
        <v>-777637.09</v>
      </c>
      <c r="H397" s="25">
        <f t="shared" si="164"/>
        <v>0.89237716054907956</v>
      </c>
      <c r="J397" s="27" t="str">
        <f t="shared" si="165"/>
        <v/>
      </c>
      <c r="L397" s="27" t="str">
        <f t="shared" si="166"/>
        <v/>
      </c>
      <c r="M397" s="30"/>
      <c r="N397" s="30" t="str">
        <f t="shared" si="168"/>
        <v/>
      </c>
      <c r="O397" s="30" t="str">
        <f t="shared" si="169"/>
        <v/>
      </c>
      <c r="P397" s="30" t="str">
        <f t="shared" si="170"/>
        <v/>
      </c>
      <c r="Q397" s="30" t="str">
        <f t="shared" si="171"/>
        <v/>
      </c>
      <c r="R397" s="30" t="str">
        <f t="shared" si="172"/>
        <v/>
      </c>
      <c r="S397" s="30" t="str">
        <f t="shared" si="173"/>
        <v/>
      </c>
      <c r="T397" s="30" t="str">
        <f t="shared" si="174"/>
        <v/>
      </c>
      <c r="U397" s="30"/>
      <c r="V397" s="27">
        <f t="shared" si="175"/>
        <v>77763.709000000003</v>
      </c>
      <c r="W397" s="27">
        <f t="shared" si="176"/>
        <v>43571.100000000006</v>
      </c>
      <c r="X397" s="29" t="str">
        <f t="shared" si="177"/>
        <v>Yes</v>
      </c>
      <c r="Y397" s="27">
        <f t="shared" si="178"/>
        <v>793658.29099999997</v>
      </c>
      <c r="Z397" s="27">
        <f t="shared" si="179"/>
        <v>715894.58200000005</v>
      </c>
      <c r="AA397" s="27">
        <f t="shared" si="180"/>
        <v>638130.87300000002</v>
      </c>
      <c r="AB397" s="27">
        <f t="shared" si="181"/>
        <v>560367.16399999999</v>
      </c>
      <c r="AC397" s="27">
        <f t="shared" si="182"/>
        <v>482603.45499999996</v>
      </c>
      <c r="AD397" s="27">
        <f t="shared" si="183"/>
        <v>404839.74600000004</v>
      </c>
      <c r="AE397" s="27">
        <f t="shared" si="184"/>
        <v>327076.03700000001</v>
      </c>
      <c r="AF397" s="27">
        <f t="shared" si="185"/>
        <v>249312.32800000001</v>
      </c>
      <c r="AG397" s="27">
        <f t="shared" si="186"/>
        <v>171548.61900000001</v>
      </c>
    </row>
    <row r="398" spans="1:33" x14ac:dyDescent="0.2">
      <c r="A398" s="36" t="s">
        <v>89</v>
      </c>
      <c r="B398" s="36" t="s">
        <v>979</v>
      </c>
      <c r="C398" s="36" t="s">
        <v>980</v>
      </c>
      <c r="D398" s="22" t="str">
        <f t="shared" si="167"/>
        <v>Tier 3</v>
      </c>
      <c r="E398" s="23">
        <v>331878</v>
      </c>
      <c r="F398" s="23">
        <v>43387.68</v>
      </c>
      <c r="G398" s="24">
        <f t="shared" si="163"/>
        <v>-288490.32</v>
      </c>
      <c r="H398" s="25">
        <f t="shared" si="164"/>
        <v>0.8692661761249616</v>
      </c>
      <c r="J398" s="27" t="str">
        <f t="shared" si="165"/>
        <v/>
      </c>
      <c r="L398" s="27" t="str">
        <f t="shared" si="166"/>
        <v/>
      </c>
      <c r="M398" s="30"/>
      <c r="N398" s="30" t="str">
        <f t="shared" si="168"/>
        <v/>
      </c>
      <c r="O398" s="30" t="str">
        <f t="shared" si="169"/>
        <v/>
      </c>
      <c r="P398" s="30" t="str">
        <f t="shared" si="170"/>
        <v/>
      </c>
      <c r="Q398" s="30" t="str">
        <f t="shared" si="171"/>
        <v/>
      </c>
      <c r="R398" s="30" t="str">
        <f t="shared" si="172"/>
        <v/>
      </c>
      <c r="S398" s="30" t="str">
        <f t="shared" si="173"/>
        <v/>
      </c>
      <c r="T398" s="30" t="str">
        <f t="shared" si="174"/>
        <v/>
      </c>
      <c r="U398" s="30"/>
      <c r="V398" s="27">
        <f t="shared" si="175"/>
        <v>28849.032000000003</v>
      </c>
      <c r="W398" s="27">
        <f t="shared" si="176"/>
        <v>16593.900000000001</v>
      </c>
      <c r="X398" s="29" t="str">
        <f t="shared" si="177"/>
        <v>Yes</v>
      </c>
      <c r="Y398" s="27">
        <f t="shared" si="178"/>
        <v>303028.96799999999</v>
      </c>
      <c r="Z398" s="27">
        <f t="shared" si="179"/>
        <v>274179.93600000005</v>
      </c>
      <c r="AA398" s="27">
        <f t="shared" si="180"/>
        <v>245330.90399999998</v>
      </c>
      <c r="AB398" s="27">
        <f t="shared" si="181"/>
        <v>216481.872</v>
      </c>
      <c r="AC398" s="27">
        <f t="shared" si="182"/>
        <v>187632.84</v>
      </c>
      <c r="AD398" s="27">
        <f t="shared" si="183"/>
        <v>158783.80800000002</v>
      </c>
      <c r="AE398" s="27">
        <f t="shared" si="184"/>
        <v>129934.77600000001</v>
      </c>
      <c r="AF398" s="27">
        <f t="shared" si="185"/>
        <v>101085.74400000001</v>
      </c>
      <c r="AG398" s="27">
        <f t="shared" si="186"/>
        <v>72236.712</v>
      </c>
    </row>
    <row r="399" spans="1:33" x14ac:dyDescent="0.2">
      <c r="A399" s="36" t="s">
        <v>89</v>
      </c>
      <c r="B399" s="36" t="s">
        <v>983</v>
      </c>
      <c r="C399" s="36" t="s">
        <v>984</v>
      </c>
      <c r="D399" s="22" t="str">
        <f t="shared" si="167"/>
        <v>Tier 3</v>
      </c>
      <c r="E399" s="23">
        <v>340080</v>
      </c>
      <c r="F399" s="23">
        <v>59587.23</v>
      </c>
      <c r="G399" s="24">
        <f t="shared" si="163"/>
        <v>-280492.77</v>
      </c>
      <c r="H399" s="25">
        <f t="shared" si="164"/>
        <v>0.82478466831333808</v>
      </c>
      <c r="J399" s="27" t="str">
        <f t="shared" si="165"/>
        <v/>
      </c>
      <c r="L399" s="27" t="str">
        <f t="shared" si="166"/>
        <v/>
      </c>
      <c r="M399" s="30"/>
      <c r="N399" s="30" t="str">
        <f t="shared" si="168"/>
        <v/>
      </c>
      <c r="O399" s="30" t="str">
        <f t="shared" si="169"/>
        <v/>
      </c>
      <c r="P399" s="30" t="str">
        <f t="shared" si="170"/>
        <v/>
      </c>
      <c r="Q399" s="30" t="str">
        <f t="shared" si="171"/>
        <v/>
      </c>
      <c r="R399" s="30" t="str">
        <f t="shared" si="172"/>
        <v/>
      </c>
      <c r="S399" s="30" t="str">
        <f t="shared" si="173"/>
        <v/>
      </c>
      <c r="T399" s="30" t="str">
        <f t="shared" si="174"/>
        <v/>
      </c>
      <c r="U399" s="30"/>
      <c r="V399" s="27">
        <f t="shared" si="175"/>
        <v>28049.277000000002</v>
      </c>
      <c r="W399" s="27">
        <f t="shared" si="176"/>
        <v>17004</v>
      </c>
      <c r="X399" s="29" t="str">
        <f t="shared" si="177"/>
        <v>Yes</v>
      </c>
      <c r="Y399" s="27">
        <f t="shared" si="178"/>
        <v>312030.723</v>
      </c>
      <c r="Z399" s="27">
        <f t="shared" si="179"/>
        <v>283981.446</v>
      </c>
      <c r="AA399" s="27">
        <f t="shared" si="180"/>
        <v>255932.16900000002</v>
      </c>
      <c r="AB399" s="27">
        <f t="shared" si="181"/>
        <v>227882.89200000002</v>
      </c>
      <c r="AC399" s="27">
        <f t="shared" si="182"/>
        <v>199833.61500000002</v>
      </c>
      <c r="AD399" s="27">
        <f t="shared" si="183"/>
        <v>171784.33800000002</v>
      </c>
      <c r="AE399" s="27">
        <f t="shared" si="184"/>
        <v>143735.06100000002</v>
      </c>
      <c r="AF399" s="27">
        <f t="shared" si="185"/>
        <v>115685.78400000001</v>
      </c>
      <c r="AG399" s="27">
        <f t="shared" si="186"/>
        <v>87636.507000000012</v>
      </c>
    </row>
    <row r="400" spans="1:33" x14ac:dyDescent="0.2">
      <c r="A400" s="36" t="s">
        <v>89</v>
      </c>
      <c r="B400" s="36" t="s">
        <v>1022</v>
      </c>
      <c r="C400" s="36" t="s">
        <v>1023</v>
      </c>
      <c r="D400" s="22" t="str">
        <f t="shared" si="167"/>
        <v>Tier 3</v>
      </c>
      <c r="E400" s="23">
        <v>136560</v>
      </c>
      <c r="F400" s="23">
        <v>102331.53</v>
      </c>
      <c r="G400" s="24">
        <f t="shared" si="163"/>
        <v>-34228.47</v>
      </c>
      <c r="H400" s="25">
        <f t="shared" si="164"/>
        <v>0.25064784710017574</v>
      </c>
      <c r="J400" s="27" t="str">
        <f t="shared" si="165"/>
        <v/>
      </c>
      <c r="L400" s="27" t="str">
        <f t="shared" si="166"/>
        <v/>
      </c>
      <c r="M400" s="30"/>
      <c r="N400" s="30" t="str">
        <f t="shared" si="168"/>
        <v/>
      </c>
      <c r="O400" s="30" t="str">
        <f t="shared" si="169"/>
        <v/>
      </c>
      <c r="P400" s="30" t="str">
        <f t="shared" si="170"/>
        <v/>
      </c>
      <c r="Q400" s="30" t="str">
        <f t="shared" si="171"/>
        <v/>
      </c>
      <c r="R400" s="30" t="str">
        <f t="shared" si="172"/>
        <v/>
      </c>
      <c r="S400" s="30" t="str">
        <f t="shared" si="173"/>
        <v/>
      </c>
      <c r="T400" s="30" t="str">
        <f t="shared" si="174"/>
        <v/>
      </c>
      <c r="U400" s="30"/>
      <c r="V400" s="27">
        <f t="shared" si="175"/>
        <v>3422.8470000000002</v>
      </c>
      <c r="W400" s="27">
        <f t="shared" si="176"/>
        <v>6828</v>
      </c>
      <c r="X400" s="29" t="str">
        <f t="shared" si="177"/>
        <v>No</v>
      </c>
      <c r="Y400" s="27">
        <f t="shared" si="178"/>
        <v>129732</v>
      </c>
      <c r="Z400" s="27">
        <f t="shared" si="179"/>
        <v>122904</v>
      </c>
      <c r="AA400" s="27">
        <f t="shared" si="180"/>
        <v>116076</v>
      </c>
      <c r="AB400" s="27">
        <f t="shared" si="181"/>
        <v>109248</v>
      </c>
      <c r="AC400" s="27">
        <f t="shared" si="182"/>
        <v>102420</v>
      </c>
      <c r="AD400" s="27">
        <f t="shared" si="183"/>
        <v>102331.53</v>
      </c>
      <c r="AE400" s="27">
        <f t="shared" si="184"/>
        <v>102331.53</v>
      </c>
      <c r="AF400" s="27">
        <f t="shared" si="185"/>
        <v>102331.53</v>
      </c>
      <c r="AG400" s="27">
        <f t="shared" si="186"/>
        <v>102331.53</v>
      </c>
    </row>
    <row r="401" spans="1:33" x14ac:dyDescent="0.2">
      <c r="A401" s="36" t="s">
        <v>89</v>
      </c>
      <c r="B401" s="36" t="s">
        <v>1048</v>
      </c>
      <c r="C401" s="36" t="s">
        <v>1049</v>
      </c>
      <c r="D401" s="22" t="str">
        <f t="shared" si="167"/>
        <v>A-CAM II &gt; HC Legacy</v>
      </c>
      <c r="E401" s="23">
        <v>184782</v>
      </c>
      <c r="F401" s="23">
        <v>297724.46999999997</v>
      </c>
      <c r="G401" s="24">
        <f t="shared" si="163"/>
        <v>112942.46999999997</v>
      </c>
      <c r="H401" s="25">
        <f t="shared" si="164"/>
        <v>0.61122008637204905</v>
      </c>
      <c r="J401" s="27">
        <f t="shared" si="165"/>
        <v>297724.46999999997</v>
      </c>
      <c r="L401" s="27" t="str">
        <f t="shared" si="166"/>
        <v/>
      </c>
      <c r="M401" s="30"/>
      <c r="N401" s="30" t="str">
        <f t="shared" si="168"/>
        <v/>
      </c>
      <c r="O401" s="30" t="str">
        <f t="shared" si="169"/>
        <v/>
      </c>
      <c r="P401" s="30" t="str">
        <f t="shared" si="170"/>
        <v/>
      </c>
      <c r="Q401" s="30" t="str">
        <f t="shared" si="171"/>
        <v/>
      </c>
      <c r="R401" s="30" t="str">
        <f t="shared" si="172"/>
        <v/>
      </c>
      <c r="S401" s="30" t="str">
        <f t="shared" si="173"/>
        <v/>
      </c>
      <c r="T401" s="30" t="str">
        <f t="shared" si="174"/>
        <v/>
      </c>
      <c r="U401" s="30"/>
      <c r="V401" s="27" t="str">
        <f t="shared" si="175"/>
        <v/>
      </c>
      <c r="W401" s="27" t="str">
        <f t="shared" si="176"/>
        <v/>
      </c>
      <c r="X401" s="29" t="str">
        <f t="shared" si="177"/>
        <v/>
      </c>
      <c r="Y401" s="27" t="str">
        <f t="shared" si="178"/>
        <v/>
      </c>
      <c r="Z401" s="27" t="str">
        <f t="shared" si="179"/>
        <v/>
      </c>
      <c r="AA401" s="27" t="str">
        <f t="shared" si="180"/>
        <v/>
      </c>
      <c r="AB401" s="27" t="str">
        <f t="shared" si="181"/>
        <v/>
      </c>
      <c r="AC401" s="27" t="str">
        <f t="shared" si="182"/>
        <v/>
      </c>
      <c r="AD401" s="27" t="str">
        <f t="shared" si="183"/>
        <v/>
      </c>
      <c r="AE401" s="27" t="str">
        <f t="shared" si="184"/>
        <v/>
      </c>
      <c r="AF401" s="27" t="str">
        <f t="shared" si="185"/>
        <v/>
      </c>
      <c r="AG401" s="27" t="str">
        <f t="shared" si="186"/>
        <v/>
      </c>
    </row>
    <row r="402" spans="1:33" x14ac:dyDescent="0.2">
      <c r="A402" s="36" t="s">
        <v>90</v>
      </c>
      <c r="B402" s="36" t="s">
        <v>157</v>
      </c>
      <c r="C402" s="36" t="s">
        <v>158</v>
      </c>
      <c r="D402" s="22" t="str">
        <f t="shared" si="167"/>
        <v>Tier 3</v>
      </c>
      <c r="E402" s="23">
        <v>365844</v>
      </c>
      <c r="F402" s="23">
        <v>224383.52</v>
      </c>
      <c r="G402" s="24">
        <f t="shared" si="163"/>
        <v>-141460.48000000001</v>
      </c>
      <c r="H402" s="25">
        <f t="shared" si="164"/>
        <v>0.38666885339106288</v>
      </c>
      <c r="J402" s="27" t="str">
        <f t="shared" si="165"/>
        <v/>
      </c>
      <c r="L402" s="27" t="str">
        <f t="shared" si="166"/>
        <v/>
      </c>
      <c r="M402" s="30"/>
      <c r="N402" s="30" t="str">
        <f t="shared" si="168"/>
        <v/>
      </c>
      <c r="O402" s="30" t="str">
        <f t="shared" si="169"/>
        <v/>
      </c>
      <c r="P402" s="30" t="str">
        <f t="shared" si="170"/>
        <v/>
      </c>
      <c r="Q402" s="30" t="str">
        <f t="shared" si="171"/>
        <v/>
      </c>
      <c r="R402" s="30" t="str">
        <f t="shared" si="172"/>
        <v/>
      </c>
      <c r="S402" s="30" t="str">
        <f t="shared" si="173"/>
        <v/>
      </c>
      <c r="T402" s="30" t="str">
        <f t="shared" si="174"/>
        <v/>
      </c>
      <c r="U402" s="30"/>
      <c r="V402" s="27">
        <f t="shared" si="175"/>
        <v>14146.048000000003</v>
      </c>
      <c r="W402" s="27">
        <f t="shared" si="176"/>
        <v>18292.2</v>
      </c>
      <c r="X402" s="29" t="str">
        <f t="shared" si="177"/>
        <v>No</v>
      </c>
      <c r="Y402" s="27">
        <f t="shared" si="178"/>
        <v>347551.8</v>
      </c>
      <c r="Z402" s="27">
        <f t="shared" si="179"/>
        <v>329259.60000000003</v>
      </c>
      <c r="AA402" s="27">
        <f t="shared" si="180"/>
        <v>310967.39999999997</v>
      </c>
      <c r="AB402" s="27">
        <f t="shared" si="181"/>
        <v>292675.20000000001</v>
      </c>
      <c r="AC402" s="27">
        <f t="shared" si="182"/>
        <v>274383</v>
      </c>
      <c r="AD402" s="27">
        <f t="shared" si="183"/>
        <v>256090.8</v>
      </c>
      <c r="AE402" s="27">
        <f t="shared" si="184"/>
        <v>237798.6</v>
      </c>
      <c r="AF402" s="27">
        <f t="shared" si="185"/>
        <v>224383.52</v>
      </c>
      <c r="AG402" s="27">
        <f t="shared" si="186"/>
        <v>224383.52</v>
      </c>
    </row>
    <row r="403" spans="1:33" x14ac:dyDescent="0.2">
      <c r="A403" s="36" t="s">
        <v>90</v>
      </c>
      <c r="B403" s="36" t="s">
        <v>170</v>
      </c>
      <c r="C403" s="36" t="s">
        <v>171</v>
      </c>
      <c r="D403" s="22" t="str">
        <f t="shared" si="167"/>
        <v>A-CAM II &gt; HC Legacy</v>
      </c>
      <c r="E403" s="23">
        <v>624792</v>
      </c>
      <c r="F403" s="23">
        <v>1548254.01</v>
      </c>
      <c r="G403" s="24">
        <f t="shared" si="163"/>
        <v>923462.01</v>
      </c>
      <c r="H403" s="25">
        <f t="shared" si="164"/>
        <v>1.4780311047516614</v>
      </c>
      <c r="J403" s="27">
        <f t="shared" si="165"/>
        <v>1548254.01</v>
      </c>
      <c r="L403" s="27" t="str">
        <f t="shared" si="166"/>
        <v/>
      </c>
      <c r="M403" s="30"/>
      <c r="N403" s="30" t="str">
        <f t="shared" si="168"/>
        <v/>
      </c>
      <c r="O403" s="30" t="str">
        <f t="shared" si="169"/>
        <v/>
      </c>
      <c r="P403" s="30" t="str">
        <f t="shared" si="170"/>
        <v/>
      </c>
      <c r="Q403" s="30" t="str">
        <f t="shared" si="171"/>
        <v/>
      </c>
      <c r="R403" s="30" t="str">
        <f t="shared" si="172"/>
        <v/>
      </c>
      <c r="S403" s="30" t="str">
        <f t="shared" si="173"/>
        <v/>
      </c>
      <c r="T403" s="30" t="str">
        <f t="shared" si="174"/>
        <v/>
      </c>
      <c r="U403" s="30"/>
      <c r="V403" s="27" t="str">
        <f t="shared" si="175"/>
        <v/>
      </c>
      <c r="W403" s="27" t="str">
        <f t="shared" si="176"/>
        <v/>
      </c>
      <c r="X403" s="29" t="str">
        <f t="shared" si="177"/>
        <v/>
      </c>
      <c r="Y403" s="27" t="str">
        <f t="shared" si="178"/>
        <v/>
      </c>
      <c r="Z403" s="27" t="str">
        <f t="shared" si="179"/>
        <v/>
      </c>
      <c r="AA403" s="27" t="str">
        <f t="shared" si="180"/>
        <v/>
      </c>
      <c r="AB403" s="27" t="str">
        <f t="shared" si="181"/>
        <v/>
      </c>
      <c r="AC403" s="27" t="str">
        <f t="shared" si="182"/>
        <v/>
      </c>
      <c r="AD403" s="27" t="str">
        <f t="shared" si="183"/>
        <v/>
      </c>
      <c r="AE403" s="27" t="str">
        <f t="shared" si="184"/>
        <v/>
      </c>
      <c r="AF403" s="27" t="str">
        <f t="shared" si="185"/>
        <v/>
      </c>
      <c r="AG403" s="27" t="str">
        <f t="shared" si="186"/>
        <v/>
      </c>
    </row>
    <row r="404" spans="1:33" x14ac:dyDescent="0.2">
      <c r="A404" s="36" t="s">
        <v>90</v>
      </c>
      <c r="B404" s="36" t="s">
        <v>178</v>
      </c>
      <c r="C404" s="36" t="s">
        <v>179</v>
      </c>
      <c r="D404" s="22" t="str">
        <f t="shared" si="167"/>
        <v>A-CAM II &gt; HC Legacy</v>
      </c>
      <c r="E404" s="23">
        <v>247200</v>
      </c>
      <c r="F404" s="23">
        <v>551971.38</v>
      </c>
      <c r="G404" s="24">
        <f t="shared" si="163"/>
        <v>304771.38</v>
      </c>
      <c r="H404" s="25">
        <f t="shared" si="164"/>
        <v>1.232893932038835</v>
      </c>
      <c r="J404" s="27">
        <f t="shared" si="165"/>
        <v>551971.38</v>
      </c>
      <c r="L404" s="27" t="str">
        <f t="shared" si="166"/>
        <v/>
      </c>
      <c r="M404" s="30"/>
      <c r="N404" s="30" t="str">
        <f t="shared" si="168"/>
        <v/>
      </c>
      <c r="O404" s="30" t="str">
        <f t="shared" si="169"/>
        <v/>
      </c>
      <c r="P404" s="30" t="str">
        <f t="shared" si="170"/>
        <v/>
      </c>
      <c r="Q404" s="30" t="str">
        <f t="shared" si="171"/>
        <v/>
      </c>
      <c r="R404" s="30" t="str">
        <f t="shared" si="172"/>
        <v/>
      </c>
      <c r="S404" s="30" t="str">
        <f t="shared" si="173"/>
        <v/>
      </c>
      <c r="T404" s="30" t="str">
        <f t="shared" si="174"/>
        <v/>
      </c>
      <c r="U404" s="30"/>
      <c r="V404" s="27" t="str">
        <f t="shared" si="175"/>
        <v/>
      </c>
      <c r="W404" s="27" t="str">
        <f t="shared" si="176"/>
        <v/>
      </c>
      <c r="X404" s="29" t="str">
        <f t="shared" si="177"/>
        <v/>
      </c>
      <c r="Y404" s="27" t="str">
        <f t="shared" si="178"/>
        <v/>
      </c>
      <c r="Z404" s="27" t="str">
        <f t="shared" si="179"/>
        <v/>
      </c>
      <c r="AA404" s="27" t="str">
        <f t="shared" si="180"/>
        <v/>
      </c>
      <c r="AB404" s="27" t="str">
        <f t="shared" si="181"/>
        <v/>
      </c>
      <c r="AC404" s="27" t="str">
        <f t="shared" si="182"/>
        <v/>
      </c>
      <c r="AD404" s="27" t="str">
        <f t="shared" si="183"/>
        <v/>
      </c>
      <c r="AE404" s="27" t="str">
        <f t="shared" si="184"/>
        <v/>
      </c>
      <c r="AF404" s="27" t="str">
        <f t="shared" si="185"/>
        <v/>
      </c>
      <c r="AG404" s="27" t="str">
        <f t="shared" si="186"/>
        <v/>
      </c>
    </row>
    <row r="405" spans="1:33" x14ac:dyDescent="0.2">
      <c r="A405" s="36" t="s">
        <v>90</v>
      </c>
      <c r="B405" s="36" t="s">
        <v>238</v>
      </c>
      <c r="C405" s="36" t="s">
        <v>239</v>
      </c>
      <c r="D405" s="22" t="str">
        <f t="shared" si="167"/>
        <v>Tier 3</v>
      </c>
      <c r="E405" s="23">
        <v>4198350</v>
      </c>
      <c r="F405" s="23">
        <v>808474.27</v>
      </c>
      <c r="G405" s="24">
        <f t="shared" si="163"/>
        <v>-3389875.73</v>
      </c>
      <c r="H405" s="25">
        <f t="shared" si="164"/>
        <v>0.80743047387664202</v>
      </c>
      <c r="J405" s="27" t="str">
        <f t="shared" si="165"/>
        <v/>
      </c>
      <c r="L405" s="27" t="str">
        <f t="shared" si="166"/>
        <v/>
      </c>
      <c r="M405" s="30"/>
      <c r="N405" s="30" t="str">
        <f t="shared" si="168"/>
        <v/>
      </c>
      <c r="O405" s="30" t="str">
        <f t="shared" si="169"/>
        <v/>
      </c>
      <c r="P405" s="30" t="str">
        <f t="shared" si="170"/>
        <v/>
      </c>
      <c r="Q405" s="30" t="str">
        <f t="shared" si="171"/>
        <v/>
      </c>
      <c r="R405" s="30" t="str">
        <f t="shared" si="172"/>
        <v/>
      </c>
      <c r="S405" s="30" t="str">
        <f t="shared" si="173"/>
        <v/>
      </c>
      <c r="T405" s="30" t="str">
        <f t="shared" si="174"/>
        <v/>
      </c>
      <c r="U405" s="30"/>
      <c r="V405" s="27">
        <f t="shared" si="175"/>
        <v>338987.57300000003</v>
      </c>
      <c r="W405" s="27">
        <f t="shared" si="176"/>
        <v>209917.5</v>
      </c>
      <c r="X405" s="29" t="str">
        <f t="shared" si="177"/>
        <v>Yes</v>
      </c>
      <c r="Y405" s="27">
        <f t="shared" si="178"/>
        <v>3859362.4270000001</v>
      </c>
      <c r="Z405" s="27">
        <f t="shared" si="179"/>
        <v>3520374.8540000003</v>
      </c>
      <c r="AA405" s="27">
        <f t="shared" si="180"/>
        <v>3181387.281</v>
      </c>
      <c r="AB405" s="27">
        <f t="shared" si="181"/>
        <v>2842399.7079999996</v>
      </c>
      <c r="AC405" s="27">
        <f t="shared" si="182"/>
        <v>2503412.1349999998</v>
      </c>
      <c r="AD405" s="27">
        <f t="shared" si="183"/>
        <v>2164424.5619999999</v>
      </c>
      <c r="AE405" s="27">
        <f t="shared" si="184"/>
        <v>1825436.9890000001</v>
      </c>
      <c r="AF405" s="27">
        <f t="shared" si="185"/>
        <v>1486449.4160000002</v>
      </c>
      <c r="AG405" s="27">
        <f t="shared" si="186"/>
        <v>1147461.8430000001</v>
      </c>
    </row>
    <row r="406" spans="1:33" x14ac:dyDescent="0.2">
      <c r="A406" s="36" t="s">
        <v>90</v>
      </c>
      <c r="B406" s="36" t="s">
        <v>244</v>
      </c>
      <c r="C406" s="36" t="s">
        <v>245</v>
      </c>
      <c r="D406" s="22" t="str">
        <f t="shared" si="167"/>
        <v>Tier 3</v>
      </c>
      <c r="E406" s="23">
        <v>4946208</v>
      </c>
      <c r="F406" s="23">
        <v>3188943.36</v>
      </c>
      <c r="G406" s="24">
        <f t="shared" si="163"/>
        <v>-1757264.6400000001</v>
      </c>
      <c r="H406" s="25">
        <f t="shared" si="164"/>
        <v>0.3552751198493877</v>
      </c>
      <c r="J406" s="27" t="str">
        <f t="shared" si="165"/>
        <v/>
      </c>
      <c r="L406" s="27" t="str">
        <f t="shared" si="166"/>
        <v/>
      </c>
      <c r="M406" s="30"/>
      <c r="N406" s="30" t="str">
        <f t="shared" si="168"/>
        <v/>
      </c>
      <c r="O406" s="30" t="str">
        <f t="shared" si="169"/>
        <v/>
      </c>
      <c r="P406" s="30" t="str">
        <f t="shared" si="170"/>
        <v/>
      </c>
      <c r="Q406" s="30" t="str">
        <f t="shared" si="171"/>
        <v/>
      </c>
      <c r="R406" s="30" t="str">
        <f t="shared" si="172"/>
        <v/>
      </c>
      <c r="S406" s="30" t="str">
        <f t="shared" si="173"/>
        <v/>
      </c>
      <c r="T406" s="30" t="str">
        <f t="shared" si="174"/>
        <v/>
      </c>
      <c r="U406" s="30"/>
      <c r="V406" s="27">
        <f t="shared" si="175"/>
        <v>175726.46400000004</v>
      </c>
      <c r="W406" s="27">
        <f t="shared" si="176"/>
        <v>247310.40000000002</v>
      </c>
      <c r="X406" s="29" t="str">
        <f t="shared" si="177"/>
        <v>No</v>
      </c>
      <c r="Y406" s="27">
        <f t="shared" si="178"/>
        <v>4698897.5999999996</v>
      </c>
      <c r="Z406" s="27">
        <f t="shared" si="179"/>
        <v>4451587.2</v>
      </c>
      <c r="AA406" s="27">
        <f t="shared" si="180"/>
        <v>4204276.8</v>
      </c>
      <c r="AB406" s="27">
        <f t="shared" si="181"/>
        <v>3956966.4000000004</v>
      </c>
      <c r="AC406" s="27">
        <f t="shared" si="182"/>
        <v>3709656</v>
      </c>
      <c r="AD406" s="27">
        <f t="shared" si="183"/>
        <v>3462345.5999999996</v>
      </c>
      <c r="AE406" s="27">
        <f t="shared" si="184"/>
        <v>3215035.2</v>
      </c>
      <c r="AF406" s="27">
        <f t="shared" si="185"/>
        <v>3188943.36</v>
      </c>
      <c r="AG406" s="27">
        <f t="shared" si="186"/>
        <v>3188943.36</v>
      </c>
    </row>
    <row r="407" spans="1:33" x14ac:dyDescent="0.2">
      <c r="A407" s="36" t="s">
        <v>90</v>
      </c>
      <c r="B407" s="36" t="s">
        <v>250</v>
      </c>
      <c r="C407" s="36" t="s">
        <v>251</v>
      </c>
      <c r="D407" s="22" t="str">
        <f t="shared" si="167"/>
        <v>A-CAM II &gt; HC Legacy</v>
      </c>
      <c r="E407" s="23">
        <v>1425948</v>
      </c>
      <c r="F407" s="23">
        <v>2575419.59</v>
      </c>
      <c r="G407" s="24">
        <f t="shared" si="163"/>
        <v>1149471.5899999999</v>
      </c>
      <c r="H407" s="25">
        <f t="shared" si="164"/>
        <v>0.80611045423816285</v>
      </c>
      <c r="J407" s="27">
        <f t="shared" si="165"/>
        <v>2575419.59</v>
      </c>
      <c r="L407" s="27" t="str">
        <f t="shared" si="166"/>
        <v/>
      </c>
      <c r="M407" s="30"/>
      <c r="N407" s="30" t="str">
        <f t="shared" si="168"/>
        <v/>
      </c>
      <c r="O407" s="30" t="str">
        <f t="shared" si="169"/>
        <v/>
      </c>
      <c r="P407" s="30" t="str">
        <f t="shared" si="170"/>
        <v/>
      </c>
      <c r="Q407" s="30" t="str">
        <f t="shared" si="171"/>
        <v/>
      </c>
      <c r="R407" s="30" t="str">
        <f t="shared" si="172"/>
        <v/>
      </c>
      <c r="S407" s="30" t="str">
        <f t="shared" si="173"/>
        <v/>
      </c>
      <c r="T407" s="30" t="str">
        <f t="shared" si="174"/>
        <v/>
      </c>
      <c r="U407" s="30"/>
      <c r="V407" s="27" t="str">
        <f t="shared" si="175"/>
        <v/>
      </c>
      <c r="W407" s="27" t="str">
        <f t="shared" si="176"/>
        <v/>
      </c>
      <c r="X407" s="29" t="str">
        <f t="shared" si="177"/>
        <v/>
      </c>
      <c r="Y407" s="27" t="str">
        <f t="shared" si="178"/>
        <v/>
      </c>
      <c r="Z407" s="27" t="str">
        <f t="shared" si="179"/>
        <v/>
      </c>
      <c r="AA407" s="27" t="str">
        <f t="shared" si="180"/>
        <v/>
      </c>
      <c r="AB407" s="27" t="str">
        <f t="shared" si="181"/>
        <v/>
      </c>
      <c r="AC407" s="27" t="str">
        <f t="shared" si="182"/>
        <v/>
      </c>
      <c r="AD407" s="27" t="str">
        <f t="shared" si="183"/>
        <v/>
      </c>
      <c r="AE407" s="27" t="str">
        <f t="shared" si="184"/>
        <v/>
      </c>
      <c r="AF407" s="27" t="str">
        <f t="shared" si="185"/>
        <v/>
      </c>
      <c r="AG407" s="27" t="str">
        <f t="shared" si="186"/>
        <v/>
      </c>
    </row>
    <row r="408" spans="1:33" x14ac:dyDescent="0.2">
      <c r="A408" s="36" t="s">
        <v>90</v>
      </c>
      <c r="B408" s="36" t="s">
        <v>290</v>
      </c>
      <c r="C408" s="36" t="s">
        <v>291</v>
      </c>
      <c r="D408" s="22" t="str">
        <f t="shared" si="167"/>
        <v>Tier 2</v>
      </c>
      <c r="E408" s="23">
        <v>1159122</v>
      </c>
      <c r="F408" s="23">
        <v>906190.19</v>
      </c>
      <c r="G408" s="24">
        <f t="shared" si="163"/>
        <v>-252931.81000000006</v>
      </c>
      <c r="H408" s="25">
        <f t="shared" si="164"/>
        <v>0.21820982605799913</v>
      </c>
      <c r="J408" s="27" t="str">
        <f t="shared" si="165"/>
        <v/>
      </c>
      <c r="L408" s="27" t="str">
        <f t="shared" si="166"/>
        <v/>
      </c>
      <c r="M408" s="30"/>
      <c r="N408" s="30">
        <f t="shared" si="168"/>
        <v>50586.362000000016</v>
      </c>
      <c r="O408" s="30">
        <f t="shared" si="169"/>
        <v>57956.100000000006</v>
      </c>
      <c r="P408" s="30" t="str">
        <f t="shared" si="170"/>
        <v>No</v>
      </c>
      <c r="Q408" s="30">
        <f t="shared" si="171"/>
        <v>1101165.8999999999</v>
      </c>
      <c r="R408" s="30">
        <f t="shared" si="172"/>
        <v>1043209.8</v>
      </c>
      <c r="S408" s="30">
        <f t="shared" si="173"/>
        <v>985253.7</v>
      </c>
      <c r="T408" s="30">
        <f t="shared" si="174"/>
        <v>927297.60000000009</v>
      </c>
      <c r="U408" s="30"/>
      <c r="V408" s="27" t="str">
        <f t="shared" si="175"/>
        <v/>
      </c>
      <c r="W408" s="27" t="str">
        <f t="shared" si="176"/>
        <v/>
      </c>
      <c r="X408" s="29" t="str">
        <f t="shared" si="177"/>
        <v/>
      </c>
      <c r="Y408" s="27" t="str">
        <f t="shared" si="178"/>
        <v/>
      </c>
      <c r="Z408" s="27" t="str">
        <f t="shared" si="179"/>
        <v/>
      </c>
      <c r="AA408" s="27" t="str">
        <f t="shared" si="180"/>
        <v/>
      </c>
      <c r="AB408" s="27" t="str">
        <f t="shared" si="181"/>
        <v/>
      </c>
      <c r="AC408" s="27" t="str">
        <f t="shared" si="182"/>
        <v/>
      </c>
      <c r="AD408" s="27" t="str">
        <f t="shared" si="183"/>
        <v/>
      </c>
      <c r="AE408" s="27" t="str">
        <f t="shared" si="184"/>
        <v/>
      </c>
      <c r="AF408" s="27" t="str">
        <f t="shared" si="185"/>
        <v/>
      </c>
      <c r="AG408" s="27" t="str">
        <f t="shared" si="186"/>
        <v/>
      </c>
    </row>
    <row r="409" spans="1:33" x14ac:dyDescent="0.2">
      <c r="A409" s="36" t="s">
        <v>90</v>
      </c>
      <c r="B409" s="36" t="s">
        <v>298</v>
      </c>
      <c r="C409" s="36" t="s">
        <v>299</v>
      </c>
      <c r="D409" s="22" t="str">
        <f t="shared" si="167"/>
        <v>A-CAM II &gt; HC Legacy</v>
      </c>
      <c r="E409" s="23">
        <v>2684500</v>
      </c>
      <c r="F409" s="23">
        <v>2732521.27</v>
      </c>
      <c r="G409" s="24">
        <f t="shared" si="163"/>
        <v>48021.270000000019</v>
      </c>
      <c r="H409" s="25">
        <f t="shared" si="164"/>
        <v>1.7888347923263184E-2</v>
      </c>
      <c r="J409" s="27">
        <f t="shared" si="165"/>
        <v>2732521.27</v>
      </c>
      <c r="L409" s="27" t="str">
        <f t="shared" si="166"/>
        <v/>
      </c>
      <c r="M409" s="30"/>
      <c r="N409" s="30" t="str">
        <f t="shared" si="168"/>
        <v/>
      </c>
      <c r="O409" s="30" t="str">
        <f t="shared" si="169"/>
        <v/>
      </c>
      <c r="P409" s="30" t="str">
        <f t="shared" si="170"/>
        <v/>
      </c>
      <c r="Q409" s="30" t="str">
        <f t="shared" si="171"/>
        <v/>
      </c>
      <c r="R409" s="30" t="str">
        <f t="shared" si="172"/>
        <v/>
      </c>
      <c r="S409" s="30" t="str">
        <f t="shared" si="173"/>
        <v/>
      </c>
      <c r="T409" s="30" t="str">
        <f t="shared" si="174"/>
        <v/>
      </c>
      <c r="U409" s="30"/>
      <c r="V409" s="27" t="str">
        <f t="shared" si="175"/>
        <v/>
      </c>
      <c r="W409" s="27" t="str">
        <f t="shared" si="176"/>
        <v/>
      </c>
      <c r="X409" s="29" t="str">
        <f t="shared" si="177"/>
        <v/>
      </c>
      <c r="Y409" s="27" t="str">
        <f t="shared" si="178"/>
        <v/>
      </c>
      <c r="Z409" s="27" t="str">
        <f t="shared" si="179"/>
        <v/>
      </c>
      <c r="AA409" s="27" t="str">
        <f t="shared" si="180"/>
        <v/>
      </c>
      <c r="AB409" s="27" t="str">
        <f t="shared" si="181"/>
        <v/>
      </c>
      <c r="AC409" s="27" t="str">
        <f t="shared" si="182"/>
        <v/>
      </c>
      <c r="AD409" s="27" t="str">
        <f t="shared" si="183"/>
        <v/>
      </c>
      <c r="AE409" s="27" t="str">
        <f t="shared" si="184"/>
        <v/>
      </c>
      <c r="AF409" s="27" t="str">
        <f t="shared" si="185"/>
        <v/>
      </c>
      <c r="AG409" s="27" t="str">
        <f t="shared" si="186"/>
        <v/>
      </c>
    </row>
    <row r="410" spans="1:33" x14ac:dyDescent="0.2">
      <c r="A410" s="36" t="s">
        <v>90</v>
      </c>
      <c r="B410" s="36" t="s">
        <v>474</v>
      </c>
      <c r="C410" s="36" t="s">
        <v>475</v>
      </c>
      <c r="D410" s="22" t="str">
        <f t="shared" si="167"/>
        <v>Tier 3</v>
      </c>
      <c r="E410" s="23">
        <v>3132414</v>
      </c>
      <c r="F410" s="23">
        <v>1301229.6100000001</v>
      </c>
      <c r="G410" s="24">
        <f t="shared" si="163"/>
        <v>-1831184.39</v>
      </c>
      <c r="H410" s="25">
        <f t="shared" si="164"/>
        <v>0.58459207180149231</v>
      </c>
      <c r="J410" s="27" t="str">
        <f t="shared" si="165"/>
        <v/>
      </c>
      <c r="L410" s="27" t="str">
        <f t="shared" si="166"/>
        <v/>
      </c>
      <c r="M410" s="30"/>
      <c r="N410" s="30" t="str">
        <f t="shared" si="168"/>
        <v/>
      </c>
      <c r="O410" s="30" t="str">
        <f t="shared" si="169"/>
        <v/>
      </c>
      <c r="P410" s="30" t="str">
        <f t="shared" si="170"/>
        <v/>
      </c>
      <c r="Q410" s="30" t="str">
        <f t="shared" si="171"/>
        <v/>
      </c>
      <c r="R410" s="30" t="str">
        <f t="shared" si="172"/>
        <v/>
      </c>
      <c r="S410" s="30" t="str">
        <f t="shared" si="173"/>
        <v/>
      </c>
      <c r="T410" s="30" t="str">
        <f t="shared" si="174"/>
        <v/>
      </c>
      <c r="U410" s="30"/>
      <c r="V410" s="27">
        <f t="shared" si="175"/>
        <v>183118.43900000001</v>
      </c>
      <c r="W410" s="27">
        <f t="shared" si="176"/>
        <v>156620.70000000001</v>
      </c>
      <c r="X410" s="29" t="str">
        <f t="shared" si="177"/>
        <v>Yes</v>
      </c>
      <c r="Y410" s="27">
        <f t="shared" si="178"/>
        <v>2949295.5609999998</v>
      </c>
      <c r="Z410" s="27">
        <f t="shared" si="179"/>
        <v>2766177.1220000004</v>
      </c>
      <c r="AA410" s="27">
        <f t="shared" si="180"/>
        <v>2583058.6830000002</v>
      </c>
      <c r="AB410" s="27">
        <f t="shared" si="181"/>
        <v>2399940.2439999999</v>
      </c>
      <c r="AC410" s="27">
        <f t="shared" si="182"/>
        <v>2216821.8050000002</v>
      </c>
      <c r="AD410" s="27">
        <f t="shared" si="183"/>
        <v>2033703.3660000002</v>
      </c>
      <c r="AE410" s="27">
        <f t="shared" si="184"/>
        <v>1850584.9270000001</v>
      </c>
      <c r="AF410" s="27">
        <f t="shared" si="185"/>
        <v>1667466.4880000001</v>
      </c>
      <c r="AG410" s="27">
        <f t="shared" si="186"/>
        <v>1484348.0490000001</v>
      </c>
    </row>
    <row r="411" spans="1:33" x14ac:dyDescent="0.2">
      <c r="A411" s="36" t="s">
        <v>90</v>
      </c>
      <c r="B411" s="36" t="s">
        <v>503</v>
      </c>
      <c r="C411" s="36" t="s">
        <v>504</v>
      </c>
      <c r="D411" s="22" t="str">
        <f t="shared" si="167"/>
        <v>Tier 3</v>
      </c>
      <c r="E411" s="23">
        <v>1154694</v>
      </c>
      <c r="F411" s="23">
        <v>420397.33</v>
      </c>
      <c r="G411" s="24">
        <f t="shared" si="163"/>
        <v>-734296.66999999993</v>
      </c>
      <c r="H411" s="25">
        <f t="shared" si="164"/>
        <v>0.63592317098729179</v>
      </c>
      <c r="J411" s="27" t="str">
        <f t="shared" si="165"/>
        <v/>
      </c>
      <c r="L411" s="27" t="str">
        <f t="shared" si="166"/>
        <v/>
      </c>
      <c r="M411" s="30"/>
      <c r="N411" s="30" t="str">
        <f t="shared" si="168"/>
        <v/>
      </c>
      <c r="O411" s="30" t="str">
        <f t="shared" si="169"/>
        <v/>
      </c>
      <c r="P411" s="30" t="str">
        <f t="shared" si="170"/>
        <v/>
      </c>
      <c r="Q411" s="30" t="str">
        <f t="shared" si="171"/>
        <v/>
      </c>
      <c r="R411" s="30" t="str">
        <f t="shared" si="172"/>
        <v/>
      </c>
      <c r="S411" s="30" t="str">
        <f t="shared" si="173"/>
        <v/>
      </c>
      <c r="T411" s="30" t="str">
        <f t="shared" si="174"/>
        <v/>
      </c>
      <c r="U411" s="30"/>
      <c r="V411" s="27">
        <f t="shared" si="175"/>
        <v>73429.667000000001</v>
      </c>
      <c r="W411" s="27">
        <f t="shared" si="176"/>
        <v>57734.700000000004</v>
      </c>
      <c r="X411" s="29" t="str">
        <f t="shared" si="177"/>
        <v>Yes</v>
      </c>
      <c r="Y411" s="27">
        <f t="shared" si="178"/>
        <v>1081264.3329999999</v>
      </c>
      <c r="Z411" s="27">
        <f t="shared" si="179"/>
        <v>1007834.666</v>
      </c>
      <c r="AA411" s="27">
        <f t="shared" si="180"/>
        <v>934404.99899999995</v>
      </c>
      <c r="AB411" s="27">
        <f t="shared" si="181"/>
        <v>860975.33199999994</v>
      </c>
      <c r="AC411" s="27">
        <f t="shared" si="182"/>
        <v>787545.66500000004</v>
      </c>
      <c r="AD411" s="27">
        <f t="shared" si="183"/>
        <v>714115.99800000002</v>
      </c>
      <c r="AE411" s="27">
        <f t="shared" si="184"/>
        <v>640686.33100000001</v>
      </c>
      <c r="AF411" s="27">
        <f t="shared" si="185"/>
        <v>567256.66399999999</v>
      </c>
      <c r="AG411" s="27">
        <f t="shared" si="186"/>
        <v>493826.99700000003</v>
      </c>
    </row>
    <row r="412" spans="1:33" x14ac:dyDescent="0.2">
      <c r="A412" s="36" t="s">
        <v>90</v>
      </c>
      <c r="B412" s="36" t="s">
        <v>515</v>
      </c>
      <c r="C412" s="36" t="s">
        <v>516</v>
      </c>
      <c r="D412" s="22" t="str">
        <f t="shared" si="167"/>
        <v>A-CAM II &gt; HC Legacy</v>
      </c>
      <c r="E412" s="23">
        <v>1728080</v>
      </c>
      <c r="F412" s="23">
        <v>2603891.27</v>
      </c>
      <c r="G412" s="24">
        <f t="shared" si="163"/>
        <v>875811.27</v>
      </c>
      <c r="H412" s="25">
        <f t="shared" si="164"/>
        <v>0.5068117621869358</v>
      </c>
      <c r="J412" s="27">
        <f t="shared" si="165"/>
        <v>2603891.27</v>
      </c>
      <c r="L412" s="27" t="str">
        <f t="shared" si="166"/>
        <v/>
      </c>
      <c r="M412" s="30"/>
      <c r="N412" s="30" t="str">
        <f t="shared" si="168"/>
        <v/>
      </c>
      <c r="O412" s="30" t="str">
        <f t="shared" si="169"/>
        <v/>
      </c>
      <c r="P412" s="30" t="str">
        <f t="shared" si="170"/>
        <v/>
      </c>
      <c r="Q412" s="30" t="str">
        <f t="shared" si="171"/>
        <v/>
      </c>
      <c r="R412" s="30" t="str">
        <f t="shared" si="172"/>
        <v/>
      </c>
      <c r="S412" s="30" t="str">
        <f t="shared" si="173"/>
        <v/>
      </c>
      <c r="T412" s="30" t="str">
        <f t="shared" si="174"/>
        <v/>
      </c>
      <c r="U412" s="30"/>
      <c r="V412" s="27" t="str">
        <f t="shared" si="175"/>
        <v/>
      </c>
      <c r="W412" s="27" t="str">
        <f t="shared" si="176"/>
        <v/>
      </c>
      <c r="X412" s="29" t="str">
        <f t="shared" si="177"/>
        <v/>
      </c>
      <c r="Y412" s="27" t="str">
        <f t="shared" si="178"/>
        <v/>
      </c>
      <c r="Z412" s="27" t="str">
        <f t="shared" si="179"/>
        <v/>
      </c>
      <c r="AA412" s="27" t="str">
        <f t="shared" si="180"/>
        <v/>
      </c>
      <c r="AB412" s="27" t="str">
        <f t="shared" si="181"/>
        <v/>
      </c>
      <c r="AC412" s="27" t="str">
        <f t="shared" si="182"/>
        <v/>
      </c>
      <c r="AD412" s="27" t="str">
        <f t="shared" si="183"/>
        <v/>
      </c>
      <c r="AE412" s="27" t="str">
        <f t="shared" si="184"/>
        <v/>
      </c>
      <c r="AF412" s="27" t="str">
        <f t="shared" si="185"/>
        <v/>
      </c>
      <c r="AG412" s="27" t="str">
        <f t="shared" si="186"/>
        <v/>
      </c>
    </row>
    <row r="413" spans="1:33" x14ac:dyDescent="0.2">
      <c r="A413" s="36" t="s">
        <v>90</v>
      </c>
      <c r="B413" s="36" t="s">
        <v>557</v>
      </c>
      <c r="C413" s="36" t="s">
        <v>558</v>
      </c>
      <c r="D413" s="22" t="str">
        <f t="shared" si="167"/>
        <v>Tier 3</v>
      </c>
      <c r="E413" s="23">
        <v>3773880</v>
      </c>
      <c r="F413" s="23">
        <v>2788482.24</v>
      </c>
      <c r="G413" s="24">
        <f t="shared" si="163"/>
        <v>-985397.75999999978</v>
      </c>
      <c r="H413" s="25">
        <f t="shared" si="164"/>
        <v>0.2611099875989697</v>
      </c>
      <c r="J413" s="27" t="str">
        <f t="shared" si="165"/>
        <v/>
      </c>
      <c r="L413" s="27" t="str">
        <f t="shared" si="166"/>
        <v/>
      </c>
      <c r="M413" s="30"/>
      <c r="N413" s="30" t="str">
        <f t="shared" si="168"/>
        <v/>
      </c>
      <c r="O413" s="30" t="str">
        <f t="shared" si="169"/>
        <v/>
      </c>
      <c r="P413" s="30" t="str">
        <f t="shared" si="170"/>
        <v/>
      </c>
      <c r="Q413" s="30" t="str">
        <f t="shared" si="171"/>
        <v/>
      </c>
      <c r="R413" s="30" t="str">
        <f t="shared" si="172"/>
        <v/>
      </c>
      <c r="S413" s="30" t="str">
        <f t="shared" si="173"/>
        <v/>
      </c>
      <c r="T413" s="30" t="str">
        <f t="shared" si="174"/>
        <v/>
      </c>
      <c r="U413" s="30"/>
      <c r="V413" s="27">
        <f t="shared" si="175"/>
        <v>98539.775999999983</v>
      </c>
      <c r="W413" s="27">
        <f t="shared" si="176"/>
        <v>188694</v>
      </c>
      <c r="X413" s="29" t="str">
        <f t="shared" si="177"/>
        <v>No</v>
      </c>
      <c r="Y413" s="27">
        <f t="shared" si="178"/>
        <v>3585186</v>
      </c>
      <c r="Z413" s="27">
        <f t="shared" si="179"/>
        <v>3396492</v>
      </c>
      <c r="AA413" s="27">
        <f t="shared" si="180"/>
        <v>3207798</v>
      </c>
      <c r="AB413" s="27">
        <f t="shared" si="181"/>
        <v>3019104</v>
      </c>
      <c r="AC413" s="27">
        <f t="shared" si="182"/>
        <v>2830410</v>
      </c>
      <c r="AD413" s="27">
        <f t="shared" si="183"/>
        <v>2788482.24</v>
      </c>
      <c r="AE413" s="27">
        <f t="shared" si="184"/>
        <v>2788482.24</v>
      </c>
      <c r="AF413" s="27">
        <f t="shared" si="185"/>
        <v>2788482.24</v>
      </c>
      <c r="AG413" s="27">
        <f t="shared" si="186"/>
        <v>2788482.24</v>
      </c>
    </row>
    <row r="414" spans="1:33" x14ac:dyDescent="0.2">
      <c r="A414" s="36" t="s">
        <v>90</v>
      </c>
      <c r="B414" s="36" t="s">
        <v>611</v>
      </c>
      <c r="C414" s="36" t="s">
        <v>612</v>
      </c>
      <c r="D414" s="22" t="str">
        <f t="shared" si="167"/>
        <v>Tier 3</v>
      </c>
      <c r="E414" s="23">
        <v>1101306</v>
      </c>
      <c r="F414" s="23">
        <v>337627.59</v>
      </c>
      <c r="G414" s="24">
        <f t="shared" si="163"/>
        <v>-763678.40999999992</v>
      </c>
      <c r="H414" s="25">
        <f t="shared" si="164"/>
        <v>0.69342980969866674</v>
      </c>
      <c r="J414" s="27" t="str">
        <f t="shared" si="165"/>
        <v/>
      </c>
      <c r="L414" s="27" t="str">
        <f t="shared" si="166"/>
        <v/>
      </c>
      <c r="M414" s="30"/>
      <c r="N414" s="30" t="str">
        <f t="shared" si="168"/>
        <v/>
      </c>
      <c r="O414" s="30" t="str">
        <f t="shared" si="169"/>
        <v/>
      </c>
      <c r="P414" s="30" t="str">
        <f t="shared" si="170"/>
        <v/>
      </c>
      <c r="Q414" s="30" t="str">
        <f t="shared" si="171"/>
        <v/>
      </c>
      <c r="R414" s="30" t="str">
        <f t="shared" si="172"/>
        <v/>
      </c>
      <c r="S414" s="30" t="str">
        <f t="shared" si="173"/>
        <v/>
      </c>
      <c r="T414" s="30" t="str">
        <f t="shared" si="174"/>
        <v/>
      </c>
      <c r="U414" s="30"/>
      <c r="V414" s="27">
        <f t="shared" si="175"/>
        <v>76367.841</v>
      </c>
      <c r="W414" s="27">
        <f t="shared" si="176"/>
        <v>55065.3</v>
      </c>
      <c r="X414" s="29" t="str">
        <f t="shared" si="177"/>
        <v>Yes</v>
      </c>
      <c r="Y414" s="27">
        <f t="shared" si="178"/>
        <v>1024938.159</v>
      </c>
      <c r="Z414" s="27">
        <f t="shared" si="179"/>
        <v>948570.31799999997</v>
      </c>
      <c r="AA414" s="27">
        <f t="shared" si="180"/>
        <v>872202.47699999996</v>
      </c>
      <c r="AB414" s="27">
        <f t="shared" si="181"/>
        <v>795834.63599999994</v>
      </c>
      <c r="AC414" s="27">
        <f t="shared" si="182"/>
        <v>719466.79499999993</v>
      </c>
      <c r="AD414" s="27">
        <f t="shared" si="183"/>
        <v>643098.95400000003</v>
      </c>
      <c r="AE414" s="27">
        <f t="shared" si="184"/>
        <v>566731.11300000001</v>
      </c>
      <c r="AF414" s="27">
        <f t="shared" si="185"/>
        <v>490363.272</v>
      </c>
      <c r="AG414" s="27">
        <f t="shared" si="186"/>
        <v>413995.43100000004</v>
      </c>
    </row>
    <row r="415" spans="1:33" x14ac:dyDescent="0.2">
      <c r="A415" s="36" t="s">
        <v>90</v>
      </c>
      <c r="B415" s="36" t="s">
        <v>773</v>
      </c>
      <c r="C415" s="36" t="s">
        <v>774</v>
      </c>
      <c r="D415" s="22" t="str">
        <f t="shared" si="167"/>
        <v>Tier 3</v>
      </c>
      <c r="E415" s="23">
        <v>11885730</v>
      </c>
      <c r="F415" s="23">
        <v>6853794.8100000005</v>
      </c>
      <c r="G415" s="24">
        <f t="shared" si="163"/>
        <v>-5031935.1899999995</v>
      </c>
      <c r="H415" s="25">
        <f t="shared" si="164"/>
        <v>0.42335937212102237</v>
      </c>
      <c r="J415" s="27" t="str">
        <f t="shared" si="165"/>
        <v/>
      </c>
      <c r="L415" s="27" t="str">
        <f t="shared" si="166"/>
        <v/>
      </c>
      <c r="M415" s="30"/>
      <c r="N415" s="30" t="str">
        <f t="shared" si="168"/>
        <v/>
      </c>
      <c r="O415" s="30" t="str">
        <f t="shared" si="169"/>
        <v/>
      </c>
      <c r="P415" s="30" t="str">
        <f t="shared" si="170"/>
        <v/>
      </c>
      <c r="Q415" s="30" t="str">
        <f t="shared" si="171"/>
        <v/>
      </c>
      <c r="R415" s="30" t="str">
        <f t="shared" si="172"/>
        <v/>
      </c>
      <c r="S415" s="30" t="str">
        <f t="shared" si="173"/>
        <v/>
      </c>
      <c r="T415" s="30" t="str">
        <f t="shared" si="174"/>
        <v/>
      </c>
      <c r="U415" s="30"/>
      <c r="V415" s="27">
        <f t="shared" si="175"/>
        <v>503193.51899999997</v>
      </c>
      <c r="W415" s="27">
        <f t="shared" si="176"/>
        <v>594286.5</v>
      </c>
      <c r="X415" s="29" t="str">
        <f t="shared" si="177"/>
        <v>No</v>
      </c>
      <c r="Y415" s="27">
        <f t="shared" si="178"/>
        <v>11291443.5</v>
      </c>
      <c r="Z415" s="27">
        <f t="shared" si="179"/>
        <v>10697157</v>
      </c>
      <c r="AA415" s="27">
        <f t="shared" si="180"/>
        <v>10102870.5</v>
      </c>
      <c r="AB415" s="27">
        <f t="shared" si="181"/>
        <v>9508584</v>
      </c>
      <c r="AC415" s="27">
        <f t="shared" si="182"/>
        <v>8914297.5</v>
      </c>
      <c r="AD415" s="27">
        <f t="shared" si="183"/>
        <v>8320010.9999999991</v>
      </c>
      <c r="AE415" s="27">
        <f t="shared" si="184"/>
        <v>7725724.5</v>
      </c>
      <c r="AF415" s="27">
        <f t="shared" si="185"/>
        <v>7131438</v>
      </c>
      <c r="AG415" s="27">
        <f t="shared" si="186"/>
        <v>6853794.8100000005</v>
      </c>
    </row>
    <row r="416" spans="1:33" x14ac:dyDescent="0.2">
      <c r="A416" s="36" t="s">
        <v>90</v>
      </c>
      <c r="B416" s="36" t="s">
        <v>783</v>
      </c>
      <c r="C416" s="36" t="s">
        <v>784</v>
      </c>
      <c r="D416" s="22" t="str">
        <f t="shared" si="167"/>
        <v>Tier 3</v>
      </c>
      <c r="E416" s="23">
        <v>4680528</v>
      </c>
      <c r="F416" s="23">
        <v>2563300.06</v>
      </c>
      <c r="G416" s="24">
        <f t="shared" si="163"/>
        <v>-2117227.94</v>
      </c>
      <c r="H416" s="25">
        <f t="shared" si="164"/>
        <v>0.45234809833420503</v>
      </c>
      <c r="J416" s="27" t="str">
        <f t="shared" si="165"/>
        <v/>
      </c>
      <c r="L416" s="27" t="str">
        <f t="shared" si="166"/>
        <v/>
      </c>
      <c r="M416" s="30"/>
      <c r="N416" s="30" t="str">
        <f t="shared" si="168"/>
        <v/>
      </c>
      <c r="O416" s="30" t="str">
        <f t="shared" si="169"/>
        <v/>
      </c>
      <c r="P416" s="30" t="str">
        <f t="shared" si="170"/>
        <v/>
      </c>
      <c r="Q416" s="30" t="str">
        <f t="shared" si="171"/>
        <v/>
      </c>
      <c r="R416" s="30" t="str">
        <f t="shared" si="172"/>
        <v/>
      </c>
      <c r="S416" s="30" t="str">
        <f t="shared" si="173"/>
        <v/>
      </c>
      <c r="T416" s="30" t="str">
        <f t="shared" si="174"/>
        <v/>
      </c>
      <c r="U416" s="30"/>
      <c r="V416" s="27">
        <f t="shared" si="175"/>
        <v>211722.79399999999</v>
      </c>
      <c r="W416" s="27">
        <f t="shared" si="176"/>
        <v>234026.40000000002</v>
      </c>
      <c r="X416" s="29" t="str">
        <f t="shared" si="177"/>
        <v>No</v>
      </c>
      <c r="Y416" s="27">
        <f t="shared" si="178"/>
        <v>4446501.5999999996</v>
      </c>
      <c r="Z416" s="27">
        <f t="shared" si="179"/>
        <v>4212475.2</v>
      </c>
      <c r="AA416" s="27">
        <f t="shared" si="180"/>
        <v>3978448.8</v>
      </c>
      <c r="AB416" s="27">
        <f t="shared" si="181"/>
        <v>3744422.4000000004</v>
      </c>
      <c r="AC416" s="27">
        <f t="shared" si="182"/>
        <v>3510396</v>
      </c>
      <c r="AD416" s="27">
        <f t="shared" si="183"/>
        <v>3276369.5999999996</v>
      </c>
      <c r="AE416" s="27">
        <f t="shared" si="184"/>
        <v>3042343.2</v>
      </c>
      <c r="AF416" s="27">
        <f t="shared" si="185"/>
        <v>2808316.8</v>
      </c>
      <c r="AG416" s="27">
        <f t="shared" si="186"/>
        <v>2574290.4000000004</v>
      </c>
    </row>
    <row r="417" spans="1:33" x14ac:dyDescent="0.2">
      <c r="A417" s="36" t="s">
        <v>90</v>
      </c>
      <c r="B417" s="36" t="s">
        <v>891</v>
      </c>
      <c r="C417" s="36" t="s">
        <v>892</v>
      </c>
      <c r="D417" s="22" t="str">
        <f t="shared" si="167"/>
        <v>Tier 3</v>
      </c>
      <c r="E417" s="23">
        <v>1330539</v>
      </c>
      <c r="F417" s="23">
        <v>990322.23</v>
      </c>
      <c r="G417" s="24">
        <f t="shared" si="163"/>
        <v>-340216.77</v>
      </c>
      <c r="H417" s="25">
        <f t="shared" si="164"/>
        <v>0.25569845754239451</v>
      </c>
      <c r="J417" s="27" t="str">
        <f t="shared" si="165"/>
        <v/>
      </c>
      <c r="L417" s="27" t="str">
        <f t="shared" si="166"/>
        <v/>
      </c>
      <c r="M417" s="30"/>
      <c r="N417" s="30" t="str">
        <f t="shared" si="168"/>
        <v/>
      </c>
      <c r="O417" s="30" t="str">
        <f t="shared" si="169"/>
        <v/>
      </c>
      <c r="P417" s="30" t="str">
        <f t="shared" si="170"/>
        <v/>
      </c>
      <c r="Q417" s="30" t="str">
        <f t="shared" si="171"/>
        <v/>
      </c>
      <c r="R417" s="30" t="str">
        <f t="shared" si="172"/>
        <v/>
      </c>
      <c r="S417" s="30" t="str">
        <f t="shared" si="173"/>
        <v/>
      </c>
      <c r="T417" s="30" t="str">
        <f t="shared" si="174"/>
        <v/>
      </c>
      <c r="U417" s="30"/>
      <c r="V417" s="27">
        <f t="shared" si="175"/>
        <v>34021.677000000003</v>
      </c>
      <c r="W417" s="27">
        <f t="shared" si="176"/>
        <v>66526.95</v>
      </c>
      <c r="X417" s="29" t="str">
        <f t="shared" si="177"/>
        <v>No</v>
      </c>
      <c r="Y417" s="27">
        <f t="shared" si="178"/>
        <v>1264012.05</v>
      </c>
      <c r="Z417" s="27">
        <f t="shared" si="179"/>
        <v>1197485.1000000001</v>
      </c>
      <c r="AA417" s="27">
        <f t="shared" si="180"/>
        <v>1130958.1499999999</v>
      </c>
      <c r="AB417" s="27">
        <f t="shared" si="181"/>
        <v>1064431.2</v>
      </c>
      <c r="AC417" s="27">
        <f t="shared" si="182"/>
        <v>997904.25</v>
      </c>
      <c r="AD417" s="27">
        <f t="shared" si="183"/>
        <v>990322.23</v>
      </c>
      <c r="AE417" s="27">
        <f t="shared" si="184"/>
        <v>990322.23</v>
      </c>
      <c r="AF417" s="27">
        <f t="shared" si="185"/>
        <v>990322.23</v>
      </c>
      <c r="AG417" s="27">
        <f t="shared" si="186"/>
        <v>990322.23</v>
      </c>
    </row>
    <row r="418" spans="1:33" x14ac:dyDescent="0.2">
      <c r="A418" s="36" t="s">
        <v>90</v>
      </c>
      <c r="B418" s="36" t="s">
        <v>921</v>
      </c>
      <c r="C418" s="36" t="s">
        <v>922</v>
      </c>
      <c r="D418" s="22" t="str">
        <f t="shared" si="167"/>
        <v>Tier 3</v>
      </c>
      <c r="E418" s="23">
        <v>857982</v>
      </c>
      <c r="F418" s="23">
        <v>559848.81000000006</v>
      </c>
      <c r="G418" s="24">
        <f t="shared" si="163"/>
        <v>-298133.18999999994</v>
      </c>
      <c r="H418" s="25">
        <f t="shared" si="164"/>
        <v>0.34748187024902616</v>
      </c>
      <c r="J418" s="27" t="str">
        <f t="shared" si="165"/>
        <v/>
      </c>
      <c r="L418" s="27" t="str">
        <f t="shared" si="166"/>
        <v/>
      </c>
      <c r="M418" s="30"/>
      <c r="N418" s="30" t="str">
        <f t="shared" si="168"/>
        <v/>
      </c>
      <c r="O418" s="30" t="str">
        <f t="shared" si="169"/>
        <v/>
      </c>
      <c r="P418" s="30" t="str">
        <f t="shared" si="170"/>
        <v/>
      </c>
      <c r="Q418" s="30" t="str">
        <f t="shared" si="171"/>
        <v/>
      </c>
      <c r="R418" s="30" t="str">
        <f t="shared" si="172"/>
        <v/>
      </c>
      <c r="S418" s="30" t="str">
        <f t="shared" si="173"/>
        <v/>
      </c>
      <c r="T418" s="30" t="str">
        <f t="shared" si="174"/>
        <v/>
      </c>
      <c r="U418" s="30"/>
      <c r="V418" s="27">
        <f t="shared" si="175"/>
        <v>29813.318999999996</v>
      </c>
      <c r="W418" s="27">
        <f t="shared" si="176"/>
        <v>42899.100000000006</v>
      </c>
      <c r="X418" s="29" t="str">
        <f t="shared" si="177"/>
        <v>No</v>
      </c>
      <c r="Y418" s="27">
        <f t="shared" si="178"/>
        <v>815082.89999999991</v>
      </c>
      <c r="Z418" s="27">
        <f t="shared" si="179"/>
        <v>772183.8</v>
      </c>
      <c r="AA418" s="27">
        <f t="shared" si="180"/>
        <v>729284.7</v>
      </c>
      <c r="AB418" s="27">
        <f t="shared" si="181"/>
        <v>686385.60000000009</v>
      </c>
      <c r="AC418" s="27">
        <f t="shared" si="182"/>
        <v>643486.5</v>
      </c>
      <c r="AD418" s="27">
        <f t="shared" si="183"/>
        <v>600587.39999999991</v>
      </c>
      <c r="AE418" s="27">
        <f t="shared" si="184"/>
        <v>559848.81000000006</v>
      </c>
      <c r="AF418" s="27">
        <f t="shared" si="185"/>
        <v>559848.81000000006</v>
      </c>
      <c r="AG418" s="27">
        <f t="shared" si="186"/>
        <v>559848.81000000006</v>
      </c>
    </row>
    <row r="419" spans="1:33" x14ac:dyDescent="0.2">
      <c r="A419" s="36" t="s">
        <v>90</v>
      </c>
      <c r="B419" s="36" t="s">
        <v>1001</v>
      </c>
      <c r="C419" s="36" t="s">
        <v>1002</v>
      </c>
      <c r="D419" s="22" t="str">
        <f t="shared" si="167"/>
        <v>Tier 2</v>
      </c>
      <c r="E419" s="23">
        <v>391476</v>
      </c>
      <c r="F419" s="23">
        <v>323338.5</v>
      </c>
      <c r="G419" s="24">
        <f t="shared" si="163"/>
        <v>-68137.5</v>
      </c>
      <c r="H419" s="25">
        <f t="shared" si="164"/>
        <v>0.17405281549826809</v>
      </c>
      <c r="J419" s="27" t="str">
        <f t="shared" si="165"/>
        <v/>
      </c>
      <c r="L419" s="27" t="str">
        <f t="shared" si="166"/>
        <v/>
      </c>
      <c r="M419" s="30"/>
      <c r="N419" s="30">
        <f t="shared" si="168"/>
        <v>13627.5</v>
      </c>
      <c r="O419" s="30">
        <f t="shared" si="169"/>
        <v>19573.8</v>
      </c>
      <c r="P419" s="30" t="str">
        <f t="shared" si="170"/>
        <v>No</v>
      </c>
      <c r="Q419" s="30">
        <f t="shared" si="171"/>
        <v>371902.2</v>
      </c>
      <c r="R419" s="30">
        <f t="shared" si="172"/>
        <v>352328.4</v>
      </c>
      <c r="S419" s="30">
        <f t="shared" si="173"/>
        <v>332754.59999999998</v>
      </c>
      <c r="T419" s="30">
        <f t="shared" si="174"/>
        <v>323338.5</v>
      </c>
      <c r="U419" s="30"/>
      <c r="V419" s="27" t="str">
        <f t="shared" si="175"/>
        <v/>
      </c>
      <c r="W419" s="27" t="str">
        <f t="shared" si="176"/>
        <v/>
      </c>
      <c r="X419" s="29" t="str">
        <f t="shared" si="177"/>
        <v/>
      </c>
      <c r="Y419" s="27" t="str">
        <f t="shared" si="178"/>
        <v/>
      </c>
      <c r="Z419" s="27" t="str">
        <f t="shared" si="179"/>
        <v/>
      </c>
      <c r="AA419" s="27" t="str">
        <f t="shared" si="180"/>
        <v/>
      </c>
      <c r="AB419" s="27" t="str">
        <f t="shared" si="181"/>
        <v/>
      </c>
      <c r="AC419" s="27" t="str">
        <f t="shared" si="182"/>
        <v/>
      </c>
      <c r="AD419" s="27" t="str">
        <f t="shared" si="183"/>
        <v/>
      </c>
      <c r="AE419" s="27" t="str">
        <f t="shared" si="184"/>
        <v/>
      </c>
      <c r="AF419" s="27" t="str">
        <f t="shared" si="185"/>
        <v/>
      </c>
      <c r="AG419" s="27" t="str">
        <f t="shared" si="186"/>
        <v/>
      </c>
    </row>
    <row r="420" spans="1:33" x14ac:dyDescent="0.2">
      <c r="A420" s="36" t="s">
        <v>90</v>
      </c>
      <c r="B420" s="36" t="s">
        <v>58</v>
      </c>
      <c r="C420" s="36" t="s">
        <v>59</v>
      </c>
      <c r="D420" s="22" t="str">
        <f t="shared" si="167"/>
        <v>A-CAM II &gt; HC Legacy</v>
      </c>
      <c r="E420" s="23">
        <v>1494318</v>
      </c>
      <c r="F420" s="23">
        <v>1815066.25</v>
      </c>
      <c r="G420" s="24">
        <f t="shared" si="163"/>
        <v>320748.25</v>
      </c>
      <c r="H420" s="25">
        <f t="shared" si="164"/>
        <v>0.21464524284656947</v>
      </c>
      <c r="J420" s="27">
        <f t="shared" si="165"/>
        <v>1815066.25</v>
      </c>
      <c r="L420" s="27" t="str">
        <f t="shared" si="166"/>
        <v/>
      </c>
      <c r="M420" s="30"/>
      <c r="N420" s="30" t="str">
        <f t="shared" si="168"/>
        <v/>
      </c>
      <c r="O420" s="30" t="str">
        <f t="shared" si="169"/>
        <v/>
      </c>
      <c r="P420" s="30" t="str">
        <f t="shared" si="170"/>
        <v/>
      </c>
      <c r="Q420" s="30" t="str">
        <f t="shared" si="171"/>
        <v/>
      </c>
      <c r="R420" s="30" t="str">
        <f t="shared" si="172"/>
        <v/>
      </c>
      <c r="S420" s="30" t="str">
        <f t="shared" si="173"/>
        <v/>
      </c>
      <c r="T420" s="30" t="str">
        <f t="shared" si="174"/>
        <v/>
      </c>
      <c r="U420" s="30"/>
      <c r="V420" s="27" t="str">
        <f t="shared" si="175"/>
        <v/>
      </c>
      <c r="W420" s="27" t="str">
        <f t="shared" si="176"/>
        <v/>
      </c>
      <c r="X420" s="29" t="str">
        <f t="shared" si="177"/>
        <v/>
      </c>
      <c r="Y420" s="27" t="str">
        <f t="shared" si="178"/>
        <v/>
      </c>
      <c r="Z420" s="27" t="str">
        <f t="shared" si="179"/>
        <v/>
      </c>
      <c r="AA420" s="27" t="str">
        <f t="shared" si="180"/>
        <v/>
      </c>
      <c r="AB420" s="27" t="str">
        <f t="shared" si="181"/>
        <v/>
      </c>
      <c r="AC420" s="27" t="str">
        <f t="shared" si="182"/>
        <v/>
      </c>
      <c r="AD420" s="27" t="str">
        <f t="shared" si="183"/>
        <v/>
      </c>
      <c r="AE420" s="27" t="str">
        <f t="shared" si="184"/>
        <v/>
      </c>
      <c r="AF420" s="27" t="str">
        <f t="shared" si="185"/>
        <v/>
      </c>
      <c r="AG420" s="27" t="str">
        <f t="shared" si="186"/>
        <v/>
      </c>
    </row>
    <row r="421" spans="1:33" x14ac:dyDescent="0.2">
      <c r="A421" s="36" t="s">
        <v>90</v>
      </c>
      <c r="B421" s="36" t="s">
        <v>99</v>
      </c>
      <c r="C421" s="36" t="s">
        <v>100</v>
      </c>
      <c r="D421" s="22" t="str">
        <f t="shared" si="167"/>
        <v>A-CAM II &gt; HC Legacy</v>
      </c>
      <c r="E421" s="23">
        <v>1887534</v>
      </c>
      <c r="F421" s="23">
        <v>2511335.81</v>
      </c>
      <c r="G421" s="24">
        <f t="shared" si="163"/>
        <v>623801.81000000006</v>
      </c>
      <c r="H421" s="25">
        <f t="shared" si="164"/>
        <v>0.33048507205698019</v>
      </c>
      <c r="J421" s="27">
        <f t="shared" si="165"/>
        <v>2511335.81</v>
      </c>
      <c r="L421" s="27" t="str">
        <f t="shared" si="166"/>
        <v/>
      </c>
      <c r="M421" s="30"/>
      <c r="N421" s="30" t="str">
        <f t="shared" si="168"/>
        <v/>
      </c>
      <c r="O421" s="30" t="str">
        <f t="shared" si="169"/>
        <v/>
      </c>
      <c r="P421" s="30" t="str">
        <f t="shared" si="170"/>
        <v/>
      </c>
      <c r="Q421" s="30" t="str">
        <f t="shared" si="171"/>
        <v/>
      </c>
      <c r="R421" s="30" t="str">
        <f t="shared" si="172"/>
        <v/>
      </c>
      <c r="S421" s="30" t="str">
        <f t="shared" si="173"/>
        <v/>
      </c>
      <c r="T421" s="30" t="str">
        <f t="shared" si="174"/>
        <v/>
      </c>
      <c r="U421" s="30"/>
      <c r="V421" s="27" t="str">
        <f t="shared" si="175"/>
        <v/>
      </c>
      <c r="W421" s="27" t="str">
        <f t="shared" si="176"/>
        <v/>
      </c>
      <c r="X421" s="29" t="str">
        <f t="shared" si="177"/>
        <v/>
      </c>
      <c r="Y421" s="27" t="str">
        <f t="shared" si="178"/>
        <v/>
      </c>
      <c r="Z421" s="27" t="str">
        <f t="shared" si="179"/>
        <v/>
      </c>
      <c r="AA421" s="27" t="str">
        <f t="shared" si="180"/>
        <v/>
      </c>
      <c r="AB421" s="27" t="str">
        <f t="shared" si="181"/>
        <v/>
      </c>
      <c r="AC421" s="27" t="str">
        <f t="shared" si="182"/>
        <v/>
      </c>
      <c r="AD421" s="27" t="str">
        <f t="shared" si="183"/>
        <v/>
      </c>
      <c r="AE421" s="27" t="str">
        <f t="shared" si="184"/>
        <v/>
      </c>
      <c r="AF421" s="27" t="str">
        <f t="shared" si="185"/>
        <v/>
      </c>
      <c r="AG421" s="27" t="str">
        <f t="shared" si="186"/>
        <v/>
      </c>
    </row>
    <row r="422" spans="1:33" x14ac:dyDescent="0.2">
      <c r="A422" s="36" t="s">
        <v>91</v>
      </c>
      <c r="B422" s="36" t="s">
        <v>234</v>
      </c>
      <c r="C422" s="36" t="s">
        <v>235</v>
      </c>
      <c r="D422" s="22" t="str">
        <f t="shared" si="167"/>
        <v>Tier 3</v>
      </c>
      <c r="E422" s="23">
        <v>634146</v>
      </c>
      <c r="F422" s="23">
        <v>396854.45</v>
      </c>
      <c r="G422" s="24">
        <f t="shared" si="163"/>
        <v>-237291.55</v>
      </c>
      <c r="H422" s="25">
        <f t="shared" si="164"/>
        <v>0.37419072264115832</v>
      </c>
      <c r="J422" s="27" t="str">
        <f t="shared" si="165"/>
        <v/>
      </c>
      <c r="L422" s="27" t="str">
        <f t="shared" si="166"/>
        <v/>
      </c>
      <c r="M422" s="30"/>
      <c r="N422" s="30" t="str">
        <f t="shared" si="168"/>
        <v/>
      </c>
      <c r="O422" s="30" t="str">
        <f t="shared" si="169"/>
        <v/>
      </c>
      <c r="P422" s="30" t="str">
        <f t="shared" si="170"/>
        <v/>
      </c>
      <c r="Q422" s="30" t="str">
        <f t="shared" si="171"/>
        <v/>
      </c>
      <c r="R422" s="30" t="str">
        <f t="shared" si="172"/>
        <v/>
      </c>
      <c r="S422" s="30" t="str">
        <f t="shared" si="173"/>
        <v/>
      </c>
      <c r="T422" s="30" t="str">
        <f t="shared" si="174"/>
        <v/>
      </c>
      <c r="U422" s="30"/>
      <c r="V422" s="27">
        <f t="shared" si="175"/>
        <v>23729.154999999999</v>
      </c>
      <c r="W422" s="27">
        <f t="shared" si="176"/>
        <v>31707.300000000003</v>
      </c>
      <c r="X422" s="29" t="str">
        <f t="shared" si="177"/>
        <v>No</v>
      </c>
      <c r="Y422" s="27">
        <f t="shared" si="178"/>
        <v>602438.69999999995</v>
      </c>
      <c r="Z422" s="27">
        <f t="shared" si="179"/>
        <v>570731.4</v>
      </c>
      <c r="AA422" s="27">
        <f t="shared" si="180"/>
        <v>539024.1</v>
      </c>
      <c r="AB422" s="27">
        <f t="shared" si="181"/>
        <v>507316.80000000005</v>
      </c>
      <c r="AC422" s="27">
        <f t="shared" si="182"/>
        <v>475609.5</v>
      </c>
      <c r="AD422" s="27">
        <f t="shared" si="183"/>
        <v>443902.19999999995</v>
      </c>
      <c r="AE422" s="27">
        <f t="shared" si="184"/>
        <v>412194.9</v>
      </c>
      <c r="AF422" s="27">
        <f t="shared" si="185"/>
        <v>396854.45</v>
      </c>
      <c r="AG422" s="27">
        <f t="shared" si="186"/>
        <v>396854.45</v>
      </c>
    </row>
    <row r="423" spans="1:33" x14ac:dyDescent="0.2">
      <c r="A423" s="36" t="s">
        <v>91</v>
      </c>
      <c r="B423" s="36" t="s">
        <v>262</v>
      </c>
      <c r="C423" s="36" t="s">
        <v>263</v>
      </c>
      <c r="D423" s="22" t="str">
        <f t="shared" si="167"/>
        <v>Tier 3</v>
      </c>
      <c r="E423" s="23">
        <v>511959</v>
      </c>
      <c r="F423" s="23">
        <v>131147.51</v>
      </c>
      <c r="G423" s="24">
        <f t="shared" si="163"/>
        <v>-380811.49</v>
      </c>
      <c r="H423" s="25">
        <f t="shared" si="164"/>
        <v>0.74383200607861177</v>
      </c>
      <c r="J423" s="27" t="str">
        <f t="shared" si="165"/>
        <v/>
      </c>
      <c r="L423" s="27" t="str">
        <f t="shared" si="166"/>
        <v/>
      </c>
      <c r="M423" s="30"/>
      <c r="N423" s="30" t="str">
        <f t="shared" si="168"/>
        <v/>
      </c>
      <c r="O423" s="30" t="str">
        <f t="shared" si="169"/>
        <v/>
      </c>
      <c r="P423" s="30" t="str">
        <f t="shared" si="170"/>
        <v/>
      </c>
      <c r="Q423" s="30" t="str">
        <f t="shared" si="171"/>
        <v/>
      </c>
      <c r="R423" s="30" t="str">
        <f t="shared" si="172"/>
        <v/>
      </c>
      <c r="S423" s="30" t="str">
        <f t="shared" si="173"/>
        <v/>
      </c>
      <c r="T423" s="30" t="str">
        <f t="shared" si="174"/>
        <v/>
      </c>
      <c r="U423" s="30"/>
      <c r="V423" s="27">
        <f t="shared" si="175"/>
        <v>38081.148999999998</v>
      </c>
      <c r="W423" s="27">
        <f t="shared" si="176"/>
        <v>25597.95</v>
      </c>
      <c r="X423" s="29" t="str">
        <f t="shared" si="177"/>
        <v>Yes</v>
      </c>
      <c r="Y423" s="27">
        <f t="shared" si="178"/>
        <v>473877.85100000002</v>
      </c>
      <c r="Z423" s="27">
        <f t="shared" si="179"/>
        <v>435796.70199999999</v>
      </c>
      <c r="AA423" s="27">
        <f t="shared" si="180"/>
        <v>397715.55300000001</v>
      </c>
      <c r="AB423" s="27">
        <f t="shared" si="181"/>
        <v>359634.40399999998</v>
      </c>
      <c r="AC423" s="27">
        <f t="shared" si="182"/>
        <v>321553.255</v>
      </c>
      <c r="AD423" s="27">
        <f t="shared" si="183"/>
        <v>283472.10600000003</v>
      </c>
      <c r="AE423" s="27">
        <f t="shared" si="184"/>
        <v>245390.95699999999</v>
      </c>
      <c r="AF423" s="27">
        <f t="shared" si="185"/>
        <v>207309.80800000002</v>
      </c>
      <c r="AG423" s="27">
        <f t="shared" si="186"/>
        <v>169228.65900000001</v>
      </c>
    </row>
    <row r="424" spans="1:33" x14ac:dyDescent="0.2">
      <c r="A424" s="36" t="s">
        <v>91</v>
      </c>
      <c r="B424" s="36" t="s">
        <v>272</v>
      </c>
      <c r="C424" s="36" t="s">
        <v>273</v>
      </c>
      <c r="D424" s="22" t="str">
        <f t="shared" si="167"/>
        <v>Tier 3</v>
      </c>
      <c r="E424" s="23">
        <v>2108568</v>
      </c>
      <c r="F424" s="23">
        <v>719798.27</v>
      </c>
      <c r="G424" s="24">
        <f t="shared" si="163"/>
        <v>-1388769.73</v>
      </c>
      <c r="H424" s="25">
        <f t="shared" si="164"/>
        <v>0.65863170170466401</v>
      </c>
      <c r="J424" s="27" t="str">
        <f t="shared" si="165"/>
        <v/>
      </c>
      <c r="L424" s="27" t="str">
        <f t="shared" si="166"/>
        <v/>
      </c>
      <c r="M424" s="30"/>
      <c r="N424" s="30" t="str">
        <f t="shared" si="168"/>
        <v/>
      </c>
      <c r="O424" s="30" t="str">
        <f t="shared" si="169"/>
        <v/>
      </c>
      <c r="P424" s="30" t="str">
        <f t="shared" si="170"/>
        <v/>
      </c>
      <c r="Q424" s="30" t="str">
        <f t="shared" si="171"/>
        <v/>
      </c>
      <c r="R424" s="30" t="str">
        <f t="shared" si="172"/>
        <v/>
      </c>
      <c r="S424" s="30" t="str">
        <f t="shared" si="173"/>
        <v/>
      </c>
      <c r="T424" s="30" t="str">
        <f t="shared" si="174"/>
        <v/>
      </c>
      <c r="U424" s="30"/>
      <c r="V424" s="27">
        <f t="shared" si="175"/>
        <v>138876.973</v>
      </c>
      <c r="W424" s="27">
        <f t="shared" si="176"/>
        <v>105428.40000000001</v>
      </c>
      <c r="X424" s="29" t="str">
        <f t="shared" si="177"/>
        <v>Yes</v>
      </c>
      <c r="Y424" s="27">
        <f t="shared" si="178"/>
        <v>1969691.027</v>
      </c>
      <c r="Z424" s="27">
        <f t="shared" si="179"/>
        <v>1830814.054</v>
      </c>
      <c r="AA424" s="27">
        <f t="shared" si="180"/>
        <v>1691937.0809999998</v>
      </c>
      <c r="AB424" s="27">
        <f t="shared" si="181"/>
        <v>1553060.108</v>
      </c>
      <c r="AC424" s="27">
        <f t="shared" si="182"/>
        <v>1414183.135</v>
      </c>
      <c r="AD424" s="27">
        <f t="shared" si="183"/>
        <v>1275306.162</v>
      </c>
      <c r="AE424" s="27">
        <f t="shared" si="184"/>
        <v>1136429.189</v>
      </c>
      <c r="AF424" s="27">
        <f t="shared" si="185"/>
        <v>997552.21600000001</v>
      </c>
      <c r="AG424" s="27">
        <f t="shared" si="186"/>
        <v>858675.24300000002</v>
      </c>
    </row>
    <row r="425" spans="1:33" x14ac:dyDescent="0.2">
      <c r="A425" s="36" t="s">
        <v>91</v>
      </c>
      <c r="B425" s="36" t="s">
        <v>288</v>
      </c>
      <c r="C425" s="36" t="s">
        <v>289</v>
      </c>
      <c r="D425" s="22" t="str">
        <f t="shared" si="167"/>
        <v>Tier 3</v>
      </c>
      <c r="E425" s="23">
        <v>2653464</v>
      </c>
      <c r="F425" s="23">
        <v>361159.63</v>
      </c>
      <c r="G425" s="24">
        <f t="shared" si="163"/>
        <v>-2292304.37</v>
      </c>
      <c r="H425" s="25">
        <f t="shared" si="164"/>
        <v>0.86389126440004471</v>
      </c>
      <c r="J425" s="27" t="str">
        <f t="shared" si="165"/>
        <v/>
      </c>
      <c r="L425" s="27" t="str">
        <f t="shared" si="166"/>
        <v/>
      </c>
      <c r="M425" s="30"/>
      <c r="N425" s="30" t="str">
        <f t="shared" si="168"/>
        <v/>
      </c>
      <c r="O425" s="30" t="str">
        <f t="shared" si="169"/>
        <v/>
      </c>
      <c r="P425" s="30" t="str">
        <f t="shared" si="170"/>
        <v/>
      </c>
      <c r="Q425" s="30" t="str">
        <f t="shared" si="171"/>
        <v/>
      </c>
      <c r="R425" s="30" t="str">
        <f t="shared" si="172"/>
        <v/>
      </c>
      <c r="S425" s="30" t="str">
        <f t="shared" si="173"/>
        <v/>
      </c>
      <c r="T425" s="30" t="str">
        <f t="shared" si="174"/>
        <v/>
      </c>
      <c r="U425" s="30"/>
      <c r="V425" s="27">
        <f t="shared" si="175"/>
        <v>229230.43700000003</v>
      </c>
      <c r="W425" s="27">
        <f t="shared" si="176"/>
        <v>132673.20000000001</v>
      </c>
      <c r="X425" s="29" t="str">
        <f t="shared" si="177"/>
        <v>Yes</v>
      </c>
      <c r="Y425" s="27">
        <f t="shared" si="178"/>
        <v>2424233.5630000001</v>
      </c>
      <c r="Z425" s="27">
        <f t="shared" si="179"/>
        <v>2195003.1260000002</v>
      </c>
      <c r="AA425" s="27">
        <f t="shared" si="180"/>
        <v>1965772.6889999998</v>
      </c>
      <c r="AB425" s="27">
        <f t="shared" si="181"/>
        <v>1736542.2519999999</v>
      </c>
      <c r="AC425" s="27">
        <f t="shared" si="182"/>
        <v>1507311.8149999999</v>
      </c>
      <c r="AD425" s="27">
        <f t="shared" si="183"/>
        <v>1278081.378</v>
      </c>
      <c r="AE425" s="27">
        <f t="shared" si="184"/>
        <v>1048850.9410000001</v>
      </c>
      <c r="AF425" s="27">
        <f t="shared" si="185"/>
        <v>819620.50400000007</v>
      </c>
      <c r="AG425" s="27">
        <f t="shared" si="186"/>
        <v>590390.06700000004</v>
      </c>
    </row>
    <row r="426" spans="1:33" x14ac:dyDescent="0.2">
      <c r="A426" s="36" t="s">
        <v>91</v>
      </c>
      <c r="B426" s="36" t="s">
        <v>379</v>
      </c>
      <c r="C426" s="36" t="s">
        <v>380</v>
      </c>
      <c r="D426" s="22" t="str">
        <f t="shared" si="167"/>
        <v>Tier 3</v>
      </c>
      <c r="E426" s="23">
        <v>812022</v>
      </c>
      <c r="F426" s="23">
        <v>489974.56</v>
      </c>
      <c r="G426" s="24">
        <f t="shared" si="163"/>
        <v>-322047.44</v>
      </c>
      <c r="H426" s="25">
        <f t="shared" si="164"/>
        <v>0.39659940247924319</v>
      </c>
      <c r="J426" s="27" t="str">
        <f t="shared" si="165"/>
        <v/>
      </c>
      <c r="L426" s="27" t="str">
        <f t="shared" si="166"/>
        <v/>
      </c>
      <c r="M426" s="30"/>
      <c r="N426" s="30" t="str">
        <f t="shared" si="168"/>
        <v/>
      </c>
      <c r="O426" s="30" t="str">
        <f t="shared" si="169"/>
        <v/>
      </c>
      <c r="P426" s="30" t="str">
        <f t="shared" si="170"/>
        <v/>
      </c>
      <c r="Q426" s="30" t="str">
        <f t="shared" si="171"/>
        <v/>
      </c>
      <c r="R426" s="30" t="str">
        <f t="shared" si="172"/>
        <v/>
      </c>
      <c r="S426" s="30" t="str">
        <f t="shared" si="173"/>
        <v/>
      </c>
      <c r="T426" s="30" t="str">
        <f t="shared" si="174"/>
        <v/>
      </c>
      <c r="U426" s="30"/>
      <c r="V426" s="27">
        <f t="shared" si="175"/>
        <v>32204.744000000002</v>
      </c>
      <c r="W426" s="27">
        <f t="shared" si="176"/>
        <v>40601.100000000006</v>
      </c>
      <c r="X426" s="29" t="str">
        <f t="shared" si="177"/>
        <v>No</v>
      </c>
      <c r="Y426" s="27">
        <f t="shared" si="178"/>
        <v>771420.89999999991</v>
      </c>
      <c r="Z426" s="27">
        <f t="shared" si="179"/>
        <v>730819.8</v>
      </c>
      <c r="AA426" s="27">
        <f t="shared" si="180"/>
        <v>690218.7</v>
      </c>
      <c r="AB426" s="27">
        <f t="shared" si="181"/>
        <v>649617.60000000009</v>
      </c>
      <c r="AC426" s="27">
        <f t="shared" si="182"/>
        <v>609016.5</v>
      </c>
      <c r="AD426" s="27">
        <f t="shared" si="183"/>
        <v>568415.39999999991</v>
      </c>
      <c r="AE426" s="27">
        <f t="shared" si="184"/>
        <v>527814.30000000005</v>
      </c>
      <c r="AF426" s="27">
        <f t="shared" si="185"/>
        <v>489974.56</v>
      </c>
      <c r="AG426" s="27">
        <f t="shared" si="186"/>
        <v>489974.56</v>
      </c>
    </row>
    <row r="427" spans="1:33" x14ac:dyDescent="0.2">
      <c r="A427" s="36" t="s">
        <v>91</v>
      </c>
      <c r="B427" s="36" t="s">
        <v>486</v>
      </c>
      <c r="C427" s="36" t="s">
        <v>487</v>
      </c>
      <c r="D427" s="22" t="str">
        <f t="shared" si="167"/>
        <v>Tier 3</v>
      </c>
      <c r="E427" s="23">
        <v>819108</v>
      </c>
      <c r="F427" s="23">
        <v>129876.17</v>
      </c>
      <c r="G427" s="24">
        <f t="shared" si="163"/>
        <v>-689231.83</v>
      </c>
      <c r="H427" s="25">
        <f t="shared" si="164"/>
        <v>0.84144194660533156</v>
      </c>
      <c r="J427" s="27" t="str">
        <f t="shared" si="165"/>
        <v/>
      </c>
      <c r="L427" s="27" t="str">
        <f t="shared" si="166"/>
        <v/>
      </c>
      <c r="M427" s="30"/>
      <c r="N427" s="30" t="str">
        <f t="shared" si="168"/>
        <v/>
      </c>
      <c r="O427" s="30" t="str">
        <f t="shared" si="169"/>
        <v/>
      </c>
      <c r="P427" s="30" t="str">
        <f t="shared" si="170"/>
        <v/>
      </c>
      <c r="Q427" s="30" t="str">
        <f t="shared" si="171"/>
        <v/>
      </c>
      <c r="R427" s="30" t="str">
        <f t="shared" si="172"/>
        <v/>
      </c>
      <c r="S427" s="30" t="str">
        <f t="shared" si="173"/>
        <v/>
      </c>
      <c r="T427" s="30" t="str">
        <f t="shared" si="174"/>
        <v/>
      </c>
      <c r="U427" s="30"/>
      <c r="V427" s="27">
        <f t="shared" si="175"/>
        <v>68923.183000000005</v>
      </c>
      <c r="W427" s="27">
        <f t="shared" si="176"/>
        <v>40955.4</v>
      </c>
      <c r="X427" s="29" t="str">
        <f t="shared" si="177"/>
        <v>Yes</v>
      </c>
      <c r="Y427" s="27">
        <f t="shared" si="178"/>
        <v>750184.81700000004</v>
      </c>
      <c r="Z427" s="27">
        <f t="shared" si="179"/>
        <v>681261.63400000008</v>
      </c>
      <c r="AA427" s="27">
        <f t="shared" si="180"/>
        <v>612338.451</v>
      </c>
      <c r="AB427" s="27">
        <f t="shared" si="181"/>
        <v>543415.26799999992</v>
      </c>
      <c r="AC427" s="27">
        <f t="shared" si="182"/>
        <v>474492.08499999996</v>
      </c>
      <c r="AD427" s="27">
        <f t="shared" si="183"/>
        <v>405568.902</v>
      </c>
      <c r="AE427" s="27">
        <f t="shared" si="184"/>
        <v>336645.71899999998</v>
      </c>
      <c r="AF427" s="27">
        <f t="shared" si="185"/>
        <v>267722.53600000002</v>
      </c>
      <c r="AG427" s="27">
        <f t="shared" si="186"/>
        <v>198799.353</v>
      </c>
    </row>
    <row r="428" spans="1:33" x14ac:dyDescent="0.2">
      <c r="A428" s="36" t="s">
        <v>91</v>
      </c>
      <c r="B428" s="36" t="s">
        <v>641</v>
      </c>
      <c r="C428" s="36" t="s">
        <v>642</v>
      </c>
      <c r="D428" s="22" t="str">
        <f t="shared" si="167"/>
        <v>Tier 3</v>
      </c>
      <c r="E428" s="23">
        <v>5713146</v>
      </c>
      <c r="F428" s="23">
        <v>1563871.44</v>
      </c>
      <c r="G428" s="24">
        <f t="shared" si="163"/>
        <v>-4149274.56</v>
      </c>
      <c r="H428" s="25">
        <f t="shared" si="164"/>
        <v>0.72626790213308046</v>
      </c>
      <c r="J428" s="27" t="str">
        <f t="shared" si="165"/>
        <v/>
      </c>
      <c r="L428" s="27" t="str">
        <f t="shared" si="166"/>
        <v/>
      </c>
      <c r="M428" s="30"/>
      <c r="N428" s="30" t="str">
        <f t="shared" si="168"/>
        <v/>
      </c>
      <c r="O428" s="30" t="str">
        <f t="shared" si="169"/>
        <v/>
      </c>
      <c r="P428" s="30" t="str">
        <f t="shared" si="170"/>
        <v/>
      </c>
      <c r="Q428" s="30" t="str">
        <f t="shared" si="171"/>
        <v/>
      </c>
      <c r="R428" s="30" t="str">
        <f t="shared" si="172"/>
        <v/>
      </c>
      <c r="S428" s="30" t="str">
        <f t="shared" si="173"/>
        <v/>
      </c>
      <c r="T428" s="30" t="str">
        <f t="shared" si="174"/>
        <v/>
      </c>
      <c r="U428" s="30"/>
      <c r="V428" s="27">
        <f t="shared" si="175"/>
        <v>414927.45600000001</v>
      </c>
      <c r="W428" s="27">
        <f t="shared" si="176"/>
        <v>285657.3</v>
      </c>
      <c r="X428" s="29" t="str">
        <f t="shared" si="177"/>
        <v>Yes</v>
      </c>
      <c r="Y428" s="27">
        <f t="shared" si="178"/>
        <v>5298218.5439999998</v>
      </c>
      <c r="Z428" s="27">
        <f t="shared" si="179"/>
        <v>4883291.0879999995</v>
      </c>
      <c r="AA428" s="27">
        <f t="shared" si="180"/>
        <v>4468363.6319999993</v>
      </c>
      <c r="AB428" s="27">
        <f t="shared" si="181"/>
        <v>4053436.176</v>
      </c>
      <c r="AC428" s="27">
        <f t="shared" si="182"/>
        <v>3638508.7199999997</v>
      </c>
      <c r="AD428" s="27">
        <f t="shared" si="183"/>
        <v>3223581.264</v>
      </c>
      <c r="AE428" s="27">
        <f t="shared" si="184"/>
        <v>2808653.8080000002</v>
      </c>
      <c r="AF428" s="27">
        <f t="shared" si="185"/>
        <v>2393726.352</v>
      </c>
      <c r="AG428" s="27">
        <f t="shared" si="186"/>
        <v>1978798.8959999999</v>
      </c>
    </row>
    <row r="429" spans="1:33" x14ac:dyDescent="0.2">
      <c r="A429" s="36" t="s">
        <v>91</v>
      </c>
      <c r="B429" s="36" t="s">
        <v>663</v>
      </c>
      <c r="C429" s="36" t="s">
        <v>664</v>
      </c>
      <c r="D429" s="22" t="str">
        <f t="shared" si="167"/>
        <v>Tier 3</v>
      </c>
      <c r="E429" s="23">
        <v>884202</v>
      </c>
      <c r="F429" s="23">
        <v>305379.89</v>
      </c>
      <c r="G429" s="24">
        <f t="shared" si="163"/>
        <v>-578822.11</v>
      </c>
      <c r="H429" s="25">
        <f t="shared" si="164"/>
        <v>0.65462655592274166</v>
      </c>
      <c r="J429" s="27" t="str">
        <f t="shared" si="165"/>
        <v/>
      </c>
      <c r="L429" s="27" t="str">
        <f t="shared" si="166"/>
        <v/>
      </c>
      <c r="M429" s="30"/>
      <c r="N429" s="30" t="str">
        <f t="shared" si="168"/>
        <v/>
      </c>
      <c r="O429" s="30" t="str">
        <f t="shared" si="169"/>
        <v/>
      </c>
      <c r="P429" s="30" t="str">
        <f t="shared" si="170"/>
        <v/>
      </c>
      <c r="Q429" s="30" t="str">
        <f t="shared" si="171"/>
        <v/>
      </c>
      <c r="R429" s="30" t="str">
        <f t="shared" si="172"/>
        <v/>
      </c>
      <c r="S429" s="30" t="str">
        <f t="shared" si="173"/>
        <v/>
      </c>
      <c r="T429" s="30" t="str">
        <f t="shared" si="174"/>
        <v/>
      </c>
      <c r="U429" s="30"/>
      <c r="V429" s="27">
        <f t="shared" si="175"/>
        <v>57882.211000000003</v>
      </c>
      <c r="W429" s="27">
        <f t="shared" si="176"/>
        <v>44210.100000000006</v>
      </c>
      <c r="X429" s="29" t="str">
        <f t="shared" si="177"/>
        <v>Yes</v>
      </c>
      <c r="Y429" s="27">
        <f t="shared" si="178"/>
        <v>826319.78899999999</v>
      </c>
      <c r="Z429" s="27">
        <f t="shared" si="179"/>
        <v>768437.57799999998</v>
      </c>
      <c r="AA429" s="27">
        <f t="shared" si="180"/>
        <v>710555.36699999997</v>
      </c>
      <c r="AB429" s="27">
        <f t="shared" si="181"/>
        <v>652673.15599999996</v>
      </c>
      <c r="AC429" s="27">
        <f t="shared" si="182"/>
        <v>594790.94500000007</v>
      </c>
      <c r="AD429" s="27">
        <f t="shared" si="183"/>
        <v>536908.73400000005</v>
      </c>
      <c r="AE429" s="27">
        <f t="shared" si="184"/>
        <v>479026.52300000004</v>
      </c>
      <c r="AF429" s="27">
        <f t="shared" si="185"/>
        <v>421144.31200000003</v>
      </c>
      <c r="AG429" s="27">
        <f t="shared" si="186"/>
        <v>363262.10100000002</v>
      </c>
    </row>
    <row r="430" spans="1:33" x14ac:dyDescent="0.2">
      <c r="A430" s="36" t="s">
        <v>91</v>
      </c>
      <c r="B430" s="36" t="s">
        <v>49</v>
      </c>
      <c r="C430" s="36" t="s">
        <v>50</v>
      </c>
      <c r="D430" s="22" t="str">
        <f t="shared" si="167"/>
        <v>Tier 2</v>
      </c>
      <c r="E430" s="23">
        <v>288744</v>
      </c>
      <c r="F430" s="23">
        <v>244248.97</v>
      </c>
      <c r="G430" s="24">
        <f t="shared" si="163"/>
        <v>-44495.03</v>
      </c>
      <c r="H430" s="25">
        <f t="shared" si="164"/>
        <v>0.15409854403901033</v>
      </c>
      <c r="J430" s="27" t="str">
        <f t="shared" si="165"/>
        <v/>
      </c>
      <c r="L430" s="27" t="str">
        <f t="shared" si="166"/>
        <v/>
      </c>
      <c r="M430" s="30"/>
      <c r="N430" s="30">
        <f t="shared" si="168"/>
        <v>8899.0059999999994</v>
      </c>
      <c r="O430" s="30">
        <f t="shared" si="169"/>
        <v>14437.2</v>
      </c>
      <c r="P430" s="30" t="str">
        <f t="shared" si="170"/>
        <v>No</v>
      </c>
      <c r="Q430" s="30">
        <f t="shared" si="171"/>
        <v>274306.8</v>
      </c>
      <c r="R430" s="30">
        <f t="shared" si="172"/>
        <v>259869.6</v>
      </c>
      <c r="S430" s="30">
        <f t="shared" si="173"/>
        <v>245432.4</v>
      </c>
      <c r="T430" s="30">
        <f t="shared" si="174"/>
        <v>244248.97</v>
      </c>
      <c r="U430" s="30"/>
      <c r="V430" s="27" t="str">
        <f t="shared" si="175"/>
        <v/>
      </c>
      <c r="W430" s="27" t="str">
        <f t="shared" si="176"/>
        <v/>
      </c>
      <c r="X430" s="29" t="str">
        <f t="shared" si="177"/>
        <v/>
      </c>
      <c r="Y430" s="27" t="str">
        <f t="shared" si="178"/>
        <v/>
      </c>
      <c r="Z430" s="27" t="str">
        <f t="shared" si="179"/>
        <v/>
      </c>
      <c r="AA430" s="27" t="str">
        <f t="shared" si="180"/>
        <v/>
      </c>
      <c r="AB430" s="27" t="str">
        <f t="shared" si="181"/>
        <v/>
      </c>
      <c r="AC430" s="27" t="str">
        <f t="shared" si="182"/>
        <v/>
      </c>
      <c r="AD430" s="27" t="str">
        <f t="shared" si="183"/>
        <v/>
      </c>
      <c r="AE430" s="27" t="str">
        <f t="shared" si="184"/>
        <v/>
      </c>
      <c r="AF430" s="27" t="str">
        <f t="shared" si="185"/>
        <v/>
      </c>
      <c r="AG430" s="27" t="str">
        <f t="shared" si="186"/>
        <v/>
      </c>
    </row>
    <row r="431" spans="1:33" x14ac:dyDescent="0.2">
      <c r="A431" s="36" t="s">
        <v>91</v>
      </c>
      <c r="B431" s="36" t="s">
        <v>74</v>
      </c>
      <c r="C431" s="36" t="s">
        <v>75</v>
      </c>
      <c r="D431" s="22" t="str">
        <f t="shared" si="167"/>
        <v>Tier 1</v>
      </c>
      <c r="E431" s="23">
        <v>6221541</v>
      </c>
      <c r="F431" s="23">
        <v>6195583.9299999997</v>
      </c>
      <c r="G431" s="24">
        <f t="shared" si="163"/>
        <v>-25957.070000000298</v>
      </c>
      <c r="H431" s="25">
        <f t="shared" si="164"/>
        <v>4.172128737880261E-3</v>
      </c>
      <c r="J431" s="27" t="str">
        <f t="shared" si="165"/>
        <v/>
      </c>
      <c r="L431" s="27">
        <f t="shared" si="166"/>
        <v>6208562.4649999999</v>
      </c>
      <c r="M431" s="30"/>
      <c r="N431" s="30" t="str">
        <f t="shared" si="168"/>
        <v/>
      </c>
      <c r="O431" s="30" t="str">
        <f t="shared" si="169"/>
        <v/>
      </c>
      <c r="P431" s="30" t="str">
        <f t="shared" si="170"/>
        <v/>
      </c>
      <c r="Q431" s="30" t="str">
        <f t="shared" si="171"/>
        <v/>
      </c>
      <c r="R431" s="30" t="str">
        <f t="shared" si="172"/>
        <v/>
      </c>
      <c r="S431" s="30" t="str">
        <f t="shared" si="173"/>
        <v/>
      </c>
      <c r="T431" s="30" t="str">
        <f t="shared" si="174"/>
        <v/>
      </c>
      <c r="U431" s="30"/>
      <c r="V431" s="27" t="str">
        <f t="shared" si="175"/>
        <v/>
      </c>
      <c r="W431" s="27" t="str">
        <f t="shared" si="176"/>
        <v/>
      </c>
      <c r="X431" s="29" t="str">
        <f t="shared" si="177"/>
        <v/>
      </c>
      <c r="Y431" s="27" t="str">
        <f t="shared" si="178"/>
        <v/>
      </c>
      <c r="Z431" s="27" t="str">
        <f t="shared" si="179"/>
        <v/>
      </c>
      <c r="AA431" s="27" t="str">
        <f t="shared" si="180"/>
        <v/>
      </c>
      <c r="AB431" s="27" t="str">
        <f t="shared" si="181"/>
        <v/>
      </c>
      <c r="AC431" s="27" t="str">
        <f t="shared" si="182"/>
        <v/>
      </c>
      <c r="AD431" s="27" t="str">
        <f t="shared" si="183"/>
        <v/>
      </c>
      <c r="AE431" s="27" t="str">
        <f t="shared" si="184"/>
        <v/>
      </c>
      <c r="AF431" s="27" t="str">
        <f t="shared" si="185"/>
        <v/>
      </c>
      <c r="AG431" s="27" t="str">
        <f t="shared" si="186"/>
        <v/>
      </c>
    </row>
    <row r="432" spans="1:33" x14ac:dyDescent="0.2">
      <c r="A432" s="36" t="s">
        <v>91</v>
      </c>
      <c r="B432" s="36" t="s">
        <v>801</v>
      </c>
      <c r="C432" s="36" t="s">
        <v>802</v>
      </c>
      <c r="D432" s="22" t="str">
        <f t="shared" si="167"/>
        <v>Tier 1</v>
      </c>
      <c r="E432" s="23">
        <v>1599780</v>
      </c>
      <c r="F432" s="23">
        <v>1525378.97</v>
      </c>
      <c r="G432" s="24">
        <f t="shared" si="163"/>
        <v>-74401.030000000028</v>
      </c>
      <c r="H432" s="25">
        <f t="shared" si="164"/>
        <v>4.6507038467789336E-2</v>
      </c>
      <c r="J432" s="27" t="str">
        <f t="shared" si="165"/>
        <v/>
      </c>
      <c r="L432" s="27">
        <f t="shared" si="166"/>
        <v>1562579.4849999999</v>
      </c>
      <c r="M432" s="30"/>
      <c r="N432" s="30" t="str">
        <f t="shared" si="168"/>
        <v/>
      </c>
      <c r="O432" s="30" t="str">
        <f t="shared" si="169"/>
        <v/>
      </c>
      <c r="P432" s="30" t="str">
        <f t="shared" si="170"/>
        <v/>
      </c>
      <c r="Q432" s="30" t="str">
        <f t="shared" si="171"/>
        <v/>
      </c>
      <c r="R432" s="30" t="str">
        <f t="shared" si="172"/>
        <v/>
      </c>
      <c r="S432" s="30" t="str">
        <f t="shared" si="173"/>
        <v/>
      </c>
      <c r="T432" s="30" t="str">
        <f t="shared" si="174"/>
        <v/>
      </c>
      <c r="U432" s="30"/>
      <c r="V432" s="27" t="str">
        <f t="shared" si="175"/>
        <v/>
      </c>
      <c r="W432" s="27" t="str">
        <f t="shared" si="176"/>
        <v/>
      </c>
      <c r="X432" s="29" t="str">
        <f t="shared" si="177"/>
        <v/>
      </c>
      <c r="Y432" s="27" t="str">
        <f t="shared" si="178"/>
        <v/>
      </c>
      <c r="Z432" s="27" t="str">
        <f t="shared" si="179"/>
        <v/>
      </c>
      <c r="AA432" s="27" t="str">
        <f t="shared" si="180"/>
        <v/>
      </c>
      <c r="AB432" s="27" t="str">
        <f t="shared" si="181"/>
        <v/>
      </c>
      <c r="AC432" s="27" t="str">
        <f t="shared" si="182"/>
        <v/>
      </c>
      <c r="AD432" s="27" t="str">
        <f t="shared" si="183"/>
        <v/>
      </c>
      <c r="AE432" s="27" t="str">
        <f t="shared" si="184"/>
        <v/>
      </c>
      <c r="AF432" s="27" t="str">
        <f t="shared" si="185"/>
        <v/>
      </c>
      <c r="AG432" s="27" t="str">
        <f t="shared" si="186"/>
        <v/>
      </c>
    </row>
    <row r="433" spans="1:33" x14ac:dyDescent="0.2">
      <c r="A433" s="36" t="s">
        <v>91</v>
      </c>
      <c r="B433" s="36" t="s">
        <v>851</v>
      </c>
      <c r="C433" s="36" t="s">
        <v>852</v>
      </c>
      <c r="D433" s="22" t="str">
        <f t="shared" si="167"/>
        <v>Tier 3</v>
      </c>
      <c r="E433" s="23">
        <v>3641976</v>
      </c>
      <c r="F433" s="23">
        <v>99770.65</v>
      </c>
      <c r="G433" s="24">
        <f t="shared" si="163"/>
        <v>-3542205.35</v>
      </c>
      <c r="H433" s="25">
        <f t="shared" si="164"/>
        <v>0.97260535214949251</v>
      </c>
      <c r="J433" s="27" t="str">
        <f t="shared" si="165"/>
        <v/>
      </c>
      <c r="L433" s="27" t="str">
        <f t="shared" si="166"/>
        <v/>
      </c>
      <c r="M433" s="30"/>
      <c r="N433" s="30" t="str">
        <f t="shared" si="168"/>
        <v/>
      </c>
      <c r="O433" s="30" t="str">
        <f t="shared" si="169"/>
        <v/>
      </c>
      <c r="P433" s="30" t="str">
        <f t="shared" si="170"/>
        <v/>
      </c>
      <c r="Q433" s="30" t="str">
        <f t="shared" si="171"/>
        <v/>
      </c>
      <c r="R433" s="30" t="str">
        <f t="shared" si="172"/>
        <v/>
      </c>
      <c r="S433" s="30" t="str">
        <f t="shared" si="173"/>
        <v/>
      </c>
      <c r="T433" s="30" t="str">
        <f t="shared" si="174"/>
        <v/>
      </c>
      <c r="U433" s="30"/>
      <c r="V433" s="27">
        <f t="shared" si="175"/>
        <v>354220.53500000003</v>
      </c>
      <c r="W433" s="27">
        <f t="shared" si="176"/>
        <v>182098.80000000002</v>
      </c>
      <c r="X433" s="29" t="str">
        <f t="shared" si="177"/>
        <v>Yes</v>
      </c>
      <c r="Y433" s="27">
        <f t="shared" si="178"/>
        <v>3287755.4649999999</v>
      </c>
      <c r="Z433" s="27">
        <f t="shared" si="179"/>
        <v>2933534.93</v>
      </c>
      <c r="AA433" s="27">
        <f t="shared" si="180"/>
        <v>2579314.395</v>
      </c>
      <c r="AB433" s="27">
        <f t="shared" si="181"/>
        <v>2225093.86</v>
      </c>
      <c r="AC433" s="27">
        <f t="shared" si="182"/>
        <v>1870873.325</v>
      </c>
      <c r="AD433" s="27">
        <f t="shared" si="183"/>
        <v>1516652.79</v>
      </c>
      <c r="AE433" s="27">
        <f t="shared" si="184"/>
        <v>1162432.2549999999</v>
      </c>
      <c r="AF433" s="27">
        <f t="shared" si="185"/>
        <v>808211.72000000009</v>
      </c>
      <c r="AG433" s="27">
        <f t="shared" si="186"/>
        <v>453991.18500000006</v>
      </c>
    </row>
    <row r="434" spans="1:33" x14ac:dyDescent="0.2">
      <c r="A434" s="36" t="s">
        <v>91</v>
      </c>
      <c r="B434" s="36" t="s">
        <v>945</v>
      </c>
      <c r="C434" s="36" t="s">
        <v>946</v>
      </c>
      <c r="D434" s="22" t="str">
        <f t="shared" si="167"/>
        <v>A-CAM II &gt; HC Legacy</v>
      </c>
      <c r="E434" s="23">
        <v>152346</v>
      </c>
      <c r="F434" s="23">
        <v>568385.42000000004</v>
      </c>
      <c r="G434" s="24">
        <f t="shared" si="163"/>
        <v>416039.42000000004</v>
      </c>
      <c r="H434" s="25">
        <f t="shared" si="164"/>
        <v>2.7308850905176376</v>
      </c>
      <c r="J434" s="27">
        <f t="shared" si="165"/>
        <v>568385.42000000004</v>
      </c>
      <c r="L434" s="27" t="str">
        <f t="shared" si="166"/>
        <v/>
      </c>
      <c r="M434" s="30"/>
      <c r="N434" s="30" t="str">
        <f t="shared" si="168"/>
        <v/>
      </c>
      <c r="O434" s="30" t="str">
        <f t="shared" si="169"/>
        <v/>
      </c>
      <c r="P434" s="30" t="str">
        <f t="shared" si="170"/>
        <v/>
      </c>
      <c r="Q434" s="30" t="str">
        <f t="shared" si="171"/>
        <v/>
      </c>
      <c r="R434" s="30" t="str">
        <f t="shared" si="172"/>
        <v/>
      </c>
      <c r="S434" s="30" t="str">
        <f t="shared" si="173"/>
        <v/>
      </c>
      <c r="T434" s="30" t="str">
        <f t="shared" si="174"/>
        <v/>
      </c>
      <c r="U434" s="30"/>
      <c r="V434" s="27" t="str">
        <f t="shared" si="175"/>
        <v/>
      </c>
      <c r="W434" s="27" t="str">
        <f t="shared" si="176"/>
        <v/>
      </c>
      <c r="X434" s="29" t="str">
        <f t="shared" si="177"/>
        <v/>
      </c>
      <c r="Y434" s="27" t="str">
        <f t="shared" si="178"/>
        <v/>
      </c>
      <c r="Z434" s="27" t="str">
        <f t="shared" si="179"/>
        <v/>
      </c>
      <c r="AA434" s="27" t="str">
        <f t="shared" si="180"/>
        <v/>
      </c>
      <c r="AB434" s="27" t="str">
        <f t="shared" si="181"/>
        <v/>
      </c>
      <c r="AC434" s="27" t="str">
        <f t="shared" si="182"/>
        <v/>
      </c>
      <c r="AD434" s="27" t="str">
        <f t="shared" si="183"/>
        <v/>
      </c>
      <c r="AE434" s="27" t="str">
        <f t="shared" si="184"/>
        <v/>
      </c>
      <c r="AF434" s="27" t="str">
        <f t="shared" si="185"/>
        <v/>
      </c>
      <c r="AG434" s="27" t="str">
        <f t="shared" si="186"/>
        <v/>
      </c>
    </row>
    <row r="435" spans="1:33" x14ac:dyDescent="0.2">
      <c r="A435" s="36" t="s">
        <v>91</v>
      </c>
      <c r="B435" s="36" t="s">
        <v>957</v>
      </c>
      <c r="C435" s="36" t="s">
        <v>958</v>
      </c>
      <c r="D435" s="22" t="str">
        <f t="shared" si="167"/>
        <v>Tier 3</v>
      </c>
      <c r="E435" s="23">
        <v>5113815</v>
      </c>
      <c r="F435" s="23">
        <v>575679.65999999992</v>
      </c>
      <c r="G435" s="24">
        <f t="shared" si="163"/>
        <v>-4538135.34</v>
      </c>
      <c r="H435" s="25">
        <f t="shared" si="164"/>
        <v>0.88742657683158266</v>
      </c>
      <c r="J435" s="27" t="str">
        <f t="shared" si="165"/>
        <v/>
      </c>
      <c r="L435" s="27" t="str">
        <f t="shared" si="166"/>
        <v/>
      </c>
      <c r="M435" s="30"/>
      <c r="N435" s="30" t="str">
        <f t="shared" si="168"/>
        <v/>
      </c>
      <c r="O435" s="30" t="str">
        <f t="shared" si="169"/>
        <v/>
      </c>
      <c r="P435" s="30" t="str">
        <f t="shared" si="170"/>
        <v/>
      </c>
      <c r="Q435" s="30" t="str">
        <f t="shared" si="171"/>
        <v/>
      </c>
      <c r="R435" s="30" t="str">
        <f t="shared" si="172"/>
        <v/>
      </c>
      <c r="S435" s="30" t="str">
        <f t="shared" si="173"/>
        <v/>
      </c>
      <c r="T435" s="30" t="str">
        <f t="shared" si="174"/>
        <v/>
      </c>
      <c r="U435" s="30"/>
      <c r="V435" s="27">
        <f t="shared" si="175"/>
        <v>453813.53399999999</v>
      </c>
      <c r="W435" s="27">
        <f t="shared" si="176"/>
        <v>255690.75</v>
      </c>
      <c r="X435" s="29" t="str">
        <f t="shared" si="177"/>
        <v>Yes</v>
      </c>
      <c r="Y435" s="27">
        <f t="shared" si="178"/>
        <v>4660001.466</v>
      </c>
      <c r="Z435" s="27">
        <f t="shared" si="179"/>
        <v>4206187.932</v>
      </c>
      <c r="AA435" s="27">
        <f t="shared" si="180"/>
        <v>3752374.398</v>
      </c>
      <c r="AB435" s="27">
        <f t="shared" si="181"/>
        <v>3298560.8640000001</v>
      </c>
      <c r="AC435" s="27">
        <f t="shared" si="182"/>
        <v>2844747.33</v>
      </c>
      <c r="AD435" s="27">
        <f t="shared" si="183"/>
        <v>2390933.7960000001</v>
      </c>
      <c r="AE435" s="27">
        <f t="shared" si="184"/>
        <v>1937120.2619999999</v>
      </c>
      <c r="AF435" s="27">
        <f t="shared" si="185"/>
        <v>1483306.7279999999</v>
      </c>
      <c r="AG435" s="27">
        <f t="shared" si="186"/>
        <v>1029493.1939999999</v>
      </c>
    </row>
    <row r="436" spans="1:33" x14ac:dyDescent="0.2">
      <c r="A436" s="36" t="s">
        <v>92</v>
      </c>
      <c r="B436" s="36" t="s">
        <v>86</v>
      </c>
      <c r="C436" s="36" t="s">
        <v>87</v>
      </c>
      <c r="D436" s="22" t="str">
        <f t="shared" si="167"/>
        <v>Tier 3</v>
      </c>
      <c r="E436" s="23">
        <v>817338</v>
      </c>
      <c r="F436" s="23">
        <v>213041.99000000002</v>
      </c>
      <c r="G436" s="24">
        <f t="shared" si="163"/>
        <v>-604296.01</v>
      </c>
      <c r="H436" s="25">
        <f t="shared" si="164"/>
        <v>0.73934652493827524</v>
      </c>
      <c r="J436" s="27" t="str">
        <f t="shared" si="165"/>
        <v/>
      </c>
      <c r="L436" s="27" t="str">
        <f t="shared" si="166"/>
        <v/>
      </c>
      <c r="M436" s="30"/>
      <c r="N436" s="30" t="str">
        <f t="shared" si="168"/>
        <v/>
      </c>
      <c r="O436" s="30" t="str">
        <f t="shared" si="169"/>
        <v/>
      </c>
      <c r="P436" s="30" t="str">
        <f t="shared" si="170"/>
        <v/>
      </c>
      <c r="Q436" s="30" t="str">
        <f t="shared" si="171"/>
        <v/>
      </c>
      <c r="R436" s="30" t="str">
        <f t="shared" si="172"/>
        <v/>
      </c>
      <c r="S436" s="30" t="str">
        <f t="shared" si="173"/>
        <v/>
      </c>
      <c r="T436" s="30" t="str">
        <f t="shared" si="174"/>
        <v/>
      </c>
      <c r="U436" s="30"/>
      <c r="V436" s="27">
        <f t="shared" si="175"/>
        <v>60429.601000000002</v>
      </c>
      <c r="W436" s="27">
        <f t="shared" si="176"/>
        <v>40866.9</v>
      </c>
      <c r="X436" s="29" t="str">
        <f t="shared" si="177"/>
        <v>Yes</v>
      </c>
      <c r="Y436" s="27">
        <f t="shared" si="178"/>
        <v>756908.39899999998</v>
      </c>
      <c r="Z436" s="27">
        <f t="shared" si="179"/>
        <v>696478.79800000007</v>
      </c>
      <c r="AA436" s="27">
        <f t="shared" si="180"/>
        <v>636049.19700000004</v>
      </c>
      <c r="AB436" s="27">
        <f t="shared" si="181"/>
        <v>575619.59600000002</v>
      </c>
      <c r="AC436" s="27">
        <f t="shared" si="182"/>
        <v>515189.995</v>
      </c>
      <c r="AD436" s="27">
        <f t="shared" si="183"/>
        <v>454760.39400000003</v>
      </c>
      <c r="AE436" s="27">
        <f t="shared" si="184"/>
        <v>394330.79300000001</v>
      </c>
      <c r="AF436" s="27">
        <f t="shared" si="185"/>
        <v>333901.19200000004</v>
      </c>
      <c r="AG436" s="27">
        <f t="shared" si="186"/>
        <v>273471.59100000001</v>
      </c>
    </row>
    <row r="437" spans="1:33" x14ac:dyDescent="0.2">
      <c r="A437" s="36" t="s">
        <v>92</v>
      </c>
      <c r="B437" s="36" t="s">
        <v>338</v>
      </c>
      <c r="C437" s="36" t="s">
        <v>339</v>
      </c>
      <c r="D437" s="22" t="str">
        <f t="shared" si="167"/>
        <v>Tier 3</v>
      </c>
      <c r="E437" s="23">
        <v>442602</v>
      </c>
      <c r="F437" s="23">
        <v>59768.66</v>
      </c>
      <c r="G437" s="24">
        <f t="shared" si="163"/>
        <v>-382833.33999999997</v>
      </c>
      <c r="H437" s="25">
        <f t="shared" si="164"/>
        <v>0.86496070962173688</v>
      </c>
      <c r="J437" s="27" t="str">
        <f t="shared" si="165"/>
        <v/>
      </c>
      <c r="L437" s="27" t="str">
        <f t="shared" si="166"/>
        <v/>
      </c>
      <c r="M437" s="30"/>
      <c r="N437" s="30" t="str">
        <f t="shared" si="168"/>
        <v/>
      </c>
      <c r="O437" s="30" t="str">
        <f t="shared" si="169"/>
        <v/>
      </c>
      <c r="P437" s="30" t="str">
        <f t="shared" si="170"/>
        <v/>
      </c>
      <c r="Q437" s="30" t="str">
        <f t="shared" si="171"/>
        <v/>
      </c>
      <c r="R437" s="30" t="str">
        <f t="shared" si="172"/>
        <v/>
      </c>
      <c r="S437" s="30" t="str">
        <f t="shared" si="173"/>
        <v/>
      </c>
      <c r="T437" s="30" t="str">
        <f t="shared" si="174"/>
        <v/>
      </c>
      <c r="U437" s="30"/>
      <c r="V437" s="27">
        <f t="shared" si="175"/>
        <v>38283.333999999995</v>
      </c>
      <c r="W437" s="27">
        <f t="shared" si="176"/>
        <v>22130.100000000002</v>
      </c>
      <c r="X437" s="29" t="str">
        <f t="shared" si="177"/>
        <v>Yes</v>
      </c>
      <c r="Y437" s="27">
        <f t="shared" si="178"/>
        <v>404318.66599999997</v>
      </c>
      <c r="Z437" s="27">
        <f t="shared" si="179"/>
        <v>366035.33199999994</v>
      </c>
      <c r="AA437" s="27">
        <f t="shared" si="180"/>
        <v>327751.99800000002</v>
      </c>
      <c r="AB437" s="27">
        <f t="shared" si="181"/>
        <v>289468.66399999999</v>
      </c>
      <c r="AC437" s="27">
        <f t="shared" si="182"/>
        <v>251185.33</v>
      </c>
      <c r="AD437" s="27">
        <f t="shared" si="183"/>
        <v>212901.99599999998</v>
      </c>
      <c r="AE437" s="27">
        <f t="shared" si="184"/>
        <v>174618.66200000001</v>
      </c>
      <c r="AF437" s="27">
        <f t="shared" si="185"/>
        <v>136335.32799999998</v>
      </c>
      <c r="AG437" s="27">
        <f t="shared" si="186"/>
        <v>98051.994000000006</v>
      </c>
    </row>
    <row r="438" spans="1:33" x14ac:dyDescent="0.2">
      <c r="A438" s="36" t="s">
        <v>92</v>
      </c>
      <c r="B438" s="36" t="s">
        <v>497</v>
      </c>
      <c r="C438" s="36" t="s">
        <v>498</v>
      </c>
      <c r="D438" s="22" t="str">
        <f t="shared" si="167"/>
        <v>Tier 2</v>
      </c>
      <c r="E438" s="23">
        <v>226956</v>
      </c>
      <c r="F438" s="23">
        <v>175615.02</v>
      </c>
      <c r="G438" s="24">
        <f t="shared" si="163"/>
        <v>-51340.98000000001</v>
      </c>
      <c r="H438" s="25">
        <f t="shared" si="164"/>
        <v>0.22621556601279547</v>
      </c>
      <c r="J438" s="27" t="str">
        <f t="shared" si="165"/>
        <v/>
      </c>
      <c r="L438" s="27" t="str">
        <f t="shared" si="166"/>
        <v/>
      </c>
      <c r="M438" s="30"/>
      <c r="N438" s="30">
        <f t="shared" si="168"/>
        <v>10268.196000000004</v>
      </c>
      <c r="O438" s="30">
        <f t="shared" si="169"/>
        <v>11347.800000000001</v>
      </c>
      <c r="P438" s="30" t="str">
        <f t="shared" si="170"/>
        <v>No</v>
      </c>
      <c r="Q438" s="30">
        <f t="shared" si="171"/>
        <v>215608.19999999998</v>
      </c>
      <c r="R438" s="30">
        <f t="shared" si="172"/>
        <v>204260.4</v>
      </c>
      <c r="S438" s="30">
        <f t="shared" si="173"/>
        <v>192912.6</v>
      </c>
      <c r="T438" s="30">
        <f t="shared" si="174"/>
        <v>181564.80000000002</v>
      </c>
      <c r="U438" s="30"/>
      <c r="V438" s="27" t="str">
        <f t="shared" si="175"/>
        <v/>
      </c>
      <c r="W438" s="27" t="str">
        <f t="shared" si="176"/>
        <v/>
      </c>
      <c r="X438" s="29" t="str">
        <f t="shared" si="177"/>
        <v/>
      </c>
      <c r="Y438" s="27" t="str">
        <f t="shared" si="178"/>
        <v/>
      </c>
      <c r="Z438" s="27" t="str">
        <f t="shared" si="179"/>
        <v/>
      </c>
      <c r="AA438" s="27" t="str">
        <f t="shared" si="180"/>
        <v/>
      </c>
      <c r="AB438" s="27" t="str">
        <f t="shared" si="181"/>
        <v/>
      </c>
      <c r="AC438" s="27" t="str">
        <f t="shared" si="182"/>
        <v/>
      </c>
      <c r="AD438" s="27" t="str">
        <f t="shared" si="183"/>
        <v/>
      </c>
      <c r="AE438" s="27" t="str">
        <f t="shared" si="184"/>
        <v/>
      </c>
      <c r="AF438" s="27" t="str">
        <f t="shared" si="185"/>
        <v/>
      </c>
      <c r="AG438" s="27" t="str">
        <f t="shared" si="186"/>
        <v/>
      </c>
    </row>
    <row r="439" spans="1:33" x14ac:dyDescent="0.2">
      <c r="A439" s="36" t="s">
        <v>92</v>
      </c>
      <c r="B439" s="36" t="s">
        <v>603</v>
      </c>
      <c r="C439" s="36" t="s">
        <v>604</v>
      </c>
      <c r="D439" s="22" t="str">
        <f t="shared" si="167"/>
        <v>A-CAM II &gt; HC Legacy</v>
      </c>
      <c r="E439" s="23">
        <v>1610376</v>
      </c>
      <c r="F439" s="23">
        <v>1636269.8499999999</v>
      </c>
      <c r="G439" s="24">
        <f t="shared" si="163"/>
        <v>25893.84999999986</v>
      </c>
      <c r="H439" s="25">
        <f t="shared" si="164"/>
        <v>1.6079381461223875E-2</v>
      </c>
      <c r="J439" s="27">
        <f t="shared" si="165"/>
        <v>1636269.8499999999</v>
      </c>
      <c r="L439" s="27" t="str">
        <f t="shared" si="166"/>
        <v/>
      </c>
      <c r="M439" s="30"/>
      <c r="N439" s="30" t="str">
        <f t="shared" si="168"/>
        <v/>
      </c>
      <c r="O439" s="30" t="str">
        <f t="shared" si="169"/>
        <v/>
      </c>
      <c r="P439" s="30" t="str">
        <f t="shared" si="170"/>
        <v/>
      </c>
      <c r="Q439" s="30" t="str">
        <f t="shared" si="171"/>
        <v/>
      </c>
      <c r="R439" s="30" t="str">
        <f t="shared" si="172"/>
        <v/>
      </c>
      <c r="S439" s="30" t="str">
        <f t="shared" si="173"/>
        <v/>
      </c>
      <c r="T439" s="30" t="str">
        <f t="shared" si="174"/>
        <v/>
      </c>
      <c r="U439" s="30"/>
      <c r="V439" s="27" t="str">
        <f t="shared" si="175"/>
        <v/>
      </c>
      <c r="W439" s="27" t="str">
        <f t="shared" si="176"/>
        <v/>
      </c>
      <c r="X439" s="29" t="str">
        <f t="shared" si="177"/>
        <v/>
      </c>
      <c r="Y439" s="27" t="str">
        <f t="shared" si="178"/>
        <v/>
      </c>
      <c r="Z439" s="27" t="str">
        <f t="shared" si="179"/>
        <v/>
      </c>
      <c r="AA439" s="27" t="str">
        <f t="shared" si="180"/>
        <v/>
      </c>
      <c r="AB439" s="27" t="str">
        <f t="shared" si="181"/>
        <v/>
      </c>
      <c r="AC439" s="27" t="str">
        <f t="shared" si="182"/>
        <v/>
      </c>
      <c r="AD439" s="27" t="str">
        <f t="shared" si="183"/>
        <v/>
      </c>
      <c r="AE439" s="27" t="str">
        <f t="shared" si="184"/>
        <v/>
      </c>
      <c r="AF439" s="27" t="str">
        <f t="shared" si="185"/>
        <v/>
      </c>
      <c r="AG439" s="27" t="str">
        <f t="shared" si="186"/>
        <v/>
      </c>
    </row>
    <row r="440" spans="1:33" x14ac:dyDescent="0.2">
      <c r="A440" s="36" t="s">
        <v>92</v>
      </c>
      <c r="B440" s="36" t="s">
        <v>769</v>
      </c>
      <c r="C440" s="36" t="s">
        <v>770</v>
      </c>
      <c r="D440" s="22" t="str">
        <f t="shared" si="167"/>
        <v>Tier 3</v>
      </c>
      <c r="E440" s="23">
        <v>881550</v>
      </c>
      <c r="F440" s="23">
        <v>462201.21</v>
      </c>
      <c r="G440" s="24">
        <f t="shared" si="163"/>
        <v>-419348.79</v>
      </c>
      <c r="H440" s="25">
        <f t="shared" si="164"/>
        <v>0.47569484430832054</v>
      </c>
      <c r="J440" s="27" t="str">
        <f t="shared" si="165"/>
        <v/>
      </c>
      <c r="L440" s="27" t="str">
        <f t="shared" si="166"/>
        <v/>
      </c>
      <c r="M440" s="30"/>
      <c r="N440" s="30" t="str">
        <f t="shared" si="168"/>
        <v/>
      </c>
      <c r="O440" s="30" t="str">
        <f t="shared" si="169"/>
        <v/>
      </c>
      <c r="P440" s="30" t="str">
        <f t="shared" si="170"/>
        <v/>
      </c>
      <c r="Q440" s="30" t="str">
        <f t="shared" si="171"/>
        <v/>
      </c>
      <c r="R440" s="30" t="str">
        <f t="shared" si="172"/>
        <v/>
      </c>
      <c r="S440" s="30" t="str">
        <f t="shared" si="173"/>
        <v/>
      </c>
      <c r="T440" s="30" t="str">
        <f t="shared" si="174"/>
        <v/>
      </c>
      <c r="U440" s="30"/>
      <c r="V440" s="27">
        <f t="shared" si="175"/>
        <v>41934.879000000001</v>
      </c>
      <c r="W440" s="27">
        <f t="shared" si="176"/>
        <v>44077.5</v>
      </c>
      <c r="X440" s="29" t="str">
        <f t="shared" si="177"/>
        <v>No</v>
      </c>
      <c r="Y440" s="27">
        <f t="shared" si="178"/>
        <v>837472.5</v>
      </c>
      <c r="Z440" s="27">
        <f t="shared" si="179"/>
        <v>793395</v>
      </c>
      <c r="AA440" s="27">
        <f t="shared" si="180"/>
        <v>749317.5</v>
      </c>
      <c r="AB440" s="27">
        <f t="shared" si="181"/>
        <v>705240</v>
      </c>
      <c r="AC440" s="27">
        <f t="shared" si="182"/>
        <v>661162.5</v>
      </c>
      <c r="AD440" s="27">
        <f t="shared" si="183"/>
        <v>617085</v>
      </c>
      <c r="AE440" s="27">
        <f t="shared" si="184"/>
        <v>573007.5</v>
      </c>
      <c r="AF440" s="27">
        <f t="shared" si="185"/>
        <v>528930</v>
      </c>
      <c r="AG440" s="27">
        <f t="shared" si="186"/>
        <v>484852.50000000006</v>
      </c>
    </row>
    <row r="441" spans="1:33" x14ac:dyDescent="0.2">
      <c r="A441" s="36" t="s">
        <v>92</v>
      </c>
      <c r="B441" s="36" t="s">
        <v>775</v>
      </c>
      <c r="C441" s="36" t="s">
        <v>776</v>
      </c>
      <c r="D441" s="22" t="str">
        <f t="shared" si="167"/>
        <v>Tier 3</v>
      </c>
      <c r="E441" s="23">
        <v>199140</v>
      </c>
      <c r="F441" s="23">
        <v>61449.85</v>
      </c>
      <c r="G441" s="24">
        <f t="shared" si="163"/>
        <v>-137690.15</v>
      </c>
      <c r="H441" s="25">
        <f t="shared" si="164"/>
        <v>0.69142387265240535</v>
      </c>
      <c r="J441" s="27" t="str">
        <f t="shared" si="165"/>
        <v/>
      </c>
      <c r="L441" s="27" t="str">
        <f t="shared" si="166"/>
        <v/>
      </c>
      <c r="M441" s="30"/>
      <c r="N441" s="30" t="str">
        <f t="shared" si="168"/>
        <v/>
      </c>
      <c r="O441" s="30" t="str">
        <f t="shared" si="169"/>
        <v/>
      </c>
      <c r="P441" s="30" t="str">
        <f t="shared" si="170"/>
        <v/>
      </c>
      <c r="Q441" s="30" t="str">
        <f t="shared" si="171"/>
        <v/>
      </c>
      <c r="R441" s="30" t="str">
        <f t="shared" si="172"/>
        <v/>
      </c>
      <c r="S441" s="30" t="str">
        <f t="shared" si="173"/>
        <v/>
      </c>
      <c r="T441" s="30" t="str">
        <f t="shared" si="174"/>
        <v/>
      </c>
      <c r="U441" s="30"/>
      <c r="V441" s="27">
        <f t="shared" si="175"/>
        <v>13769.014999999999</v>
      </c>
      <c r="W441" s="27">
        <f t="shared" si="176"/>
        <v>9957</v>
      </c>
      <c r="X441" s="29" t="str">
        <f t="shared" si="177"/>
        <v>Yes</v>
      </c>
      <c r="Y441" s="27">
        <f t="shared" si="178"/>
        <v>185370.98499999999</v>
      </c>
      <c r="Z441" s="27">
        <f t="shared" si="179"/>
        <v>171601.97</v>
      </c>
      <c r="AA441" s="27">
        <f t="shared" si="180"/>
        <v>157832.95499999999</v>
      </c>
      <c r="AB441" s="27">
        <f t="shared" si="181"/>
        <v>144063.94</v>
      </c>
      <c r="AC441" s="27">
        <f t="shared" si="182"/>
        <v>130294.92499999999</v>
      </c>
      <c r="AD441" s="27">
        <f t="shared" si="183"/>
        <v>116525.91</v>
      </c>
      <c r="AE441" s="27">
        <f t="shared" si="184"/>
        <v>102756.89499999999</v>
      </c>
      <c r="AF441" s="27">
        <f t="shared" si="185"/>
        <v>88987.88</v>
      </c>
      <c r="AG441" s="27">
        <f t="shared" si="186"/>
        <v>75218.864999999991</v>
      </c>
    </row>
    <row r="442" spans="1:33" x14ac:dyDescent="0.2">
      <c r="A442" s="36" t="s">
        <v>92</v>
      </c>
      <c r="B442" s="36" t="s">
        <v>1036</v>
      </c>
      <c r="C442" s="36" t="s">
        <v>1037</v>
      </c>
      <c r="D442" s="22" t="str">
        <f t="shared" si="167"/>
        <v>A-CAM II &gt; HC Legacy</v>
      </c>
      <c r="E442" s="23">
        <v>258384</v>
      </c>
      <c r="F442" s="23">
        <v>309789.71000000002</v>
      </c>
      <c r="G442" s="24">
        <f t="shared" si="163"/>
        <v>51405.710000000021</v>
      </c>
      <c r="H442" s="25">
        <f t="shared" si="164"/>
        <v>0.19895082512849102</v>
      </c>
      <c r="J442" s="27">
        <f t="shared" si="165"/>
        <v>309789.71000000002</v>
      </c>
      <c r="L442" s="27" t="str">
        <f t="shared" si="166"/>
        <v/>
      </c>
      <c r="M442" s="30"/>
      <c r="N442" s="30" t="str">
        <f t="shared" si="168"/>
        <v/>
      </c>
      <c r="O442" s="30" t="str">
        <f t="shared" si="169"/>
        <v/>
      </c>
      <c r="P442" s="30" t="str">
        <f t="shared" si="170"/>
        <v/>
      </c>
      <c r="Q442" s="30" t="str">
        <f t="shared" si="171"/>
        <v/>
      </c>
      <c r="R442" s="30" t="str">
        <f t="shared" si="172"/>
        <v/>
      </c>
      <c r="S442" s="30" t="str">
        <f t="shared" si="173"/>
        <v/>
      </c>
      <c r="T442" s="30" t="str">
        <f t="shared" si="174"/>
        <v/>
      </c>
      <c r="U442" s="30"/>
      <c r="V442" s="27" t="str">
        <f t="shared" si="175"/>
        <v/>
      </c>
      <c r="W442" s="27" t="str">
        <f t="shared" si="176"/>
        <v/>
      </c>
      <c r="X442" s="29" t="str">
        <f t="shared" si="177"/>
        <v/>
      </c>
      <c r="Y442" s="27" t="str">
        <f t="shared" si="178"/>
        <v/>
      </c>
      <c r="Z442" s="27" t="str">
        <f t="shared" si="179"/>
        <v/>
      </c>
      <c r="AA442" s="27" t="str">
        <f t="shared" si="180"/>
        <v/>
      </c>
      <c r="AB442" s="27" t="str">
        <f t="shared" si="181"/>
        <v/>
      </c>
      <c r="AC442" s="27" t="str">
        <f t="shared" si="182"/>
        <v/>
      </c>
      <c r="AD442" s="27" t="str">
        <f t="shared" si="183"/>
        <v/>
      </c>
      <c r="AE442" s="27" t="str">
        <f t="shared" si="184"/>
        <v/>
      </c>
      <c r="AF442" s="27" t="str">
        <f t="shared" si="185"/>
        <v/>
      </c>
      <c r="AG442" s="27" t="str">
        <f t="shared" si="186"/>
        <v/>
      </c>
    </row>
    <row r="443" spans="1:33" x14ac:dyDescent="0.2">
      <c r="A443" s="36" t="s">
        <v>93</v>
      </c>
      <c r="B443" s="36" t="s">
        <v>254</v>
      </c>
      <c r="C443" s="36" t="s">
        <v>255</v>
      </c>
      <c r="D443" s="22" t="str">
        <f t="shared" si="167"/>
        <v>Tier 1</v>
      </c>
      <c r="E443" s="23">
        <v>2155974</v>
      </c>
      <c r="F443" s="23">
        <v>2013442.25</v>
      </c>
      <c r="G443" s="24">
        <f t="shared" si="163"/>
        <v>-142531.75</v>
      </c>
      <c r="H443" s="25">
        <f t="shared" si="164"/>
        <v>6.6110143257757284E-2</v>
      </c>
      <c r="J443" s="27" t="str">
        <f t="shared" si="165"/>
        <v/>
      </c>
      <c r="L443" s="27">
        <f t="shared" si="166"/>
        <v>2084708.125</v>
      </c>
      <c r="M443" s="30"/>
      <c r="N443" s="30" t="str">
        <f t="shared" si="168"/>
        <v/>
      </c>
      <c r="O443" s="30" t="str">
        <f t="shared" si="169"/>
        <v/>
      </c>
      <c r="P443" s="30" t="str">
        <f t="shared" si="170"/>
        <v/>
      </c>
      <c r="Q443" s="30" t="str">
        <f t="shared" si="171"/>
        <v/>
      </c>
      <c r="R443" s="30" t="str">
        <f t="shared" si="172"/>
        <v/>
      </c>
      <c r="S443" s="30" t="str">
        <f t="shared" si="173"/>
        <v/>
      </c>
      <c r="T443" s="30" t="str">
        <f t="shared" si="174"/>
        <v/>
      </c>
      <c r="U443" s="30"/>
      <c r="V443" s="27" t="str">
        <f t="shared" si="175"/>
        <v/>
      </c>
      <c r="W443" s="27" t="str">
        <f t="shared" si="176"/>
        <v/>
      </c>
      <c r="X443" s="29" t="str">
        <f t="shared" si="177"/>
        <v/>
      </c>
      <c r="Y443" s="27" t="str">
        <f t="shared" si="178"/>
        <v/>
      </c>
      <c r="Z443" s="27" t="str">
        <f t="shared" si="179"/>
        <v/>
      </c>
      <c r="AA443" s="27" t="str">
        <f t="shared" si="180"/>
        <v/>
      </c>
      <c r="AB443" s="27" t="str">
        <f t="shared" si="181"/>
        <v/>
      </c>
      <c r="AC443" s="27" t="str">
        <f t="shared" si="182"/>
        <v/>
      </c>
      <c r="AD443" s="27" t="str">
        <f t="shared" si="183"/>
        <v/>
      </c>
      <c r="AE443" s="27" t="str">
        <f t="shared" si="184"/>
        <v/>
      </c>
      <c r="AF443" s="27" t="str">
        <f t="shared" si="185"/>
        <v/>
      </c>
      <c r="AG443" s="27" t="str">
        <f t="shared" si="186"/>
        <v/>
      </c>
    </row>
    <row r="444" spans="1:33" x14ac:dyDescent="0.2">
      <c r="A444" s="36" t="s">
        <v>93</v>
      </c>
      <c r="B444" s="36" t="s">
        <v>302</v>
      </c>
      <c r="C444" s="36" t="s">
        <v>303</v>
      </c>
      <c r="D444" s="22" t="str">
        <f t="shared" si="167"/>
        <v>Tier 3</v>
      </c>
      <c r="E444" s="23">
        <v>10463682</v>
      </c>
      <c r="F444" s="23">
        <v>1951284.88</v>
      </c>
      <c r="G444" s="24">
        <f t="shared" si="163"/>
        <v>-8512397.120000001</v>
      </c>
      <c r="H444" s="25">
        <f t="shared" si="164"/>
        <v>0.81351833131014506</v>
      </c>
      <c r="J444" s="27" t="str">
        <f t="shared" si="165"/>
        <v/>
      </c>
      <c r="L444" s="27" t="str">
        <f t="shared" si="166"/>
        <v/>
      </c>
      <c r="M444" s="30"/>
      <c r="N444" s="30" t="str">
        <f t="shared" si="168"/>
        <v/>
      </c>
      <c r="O444" s="30" t="str">
        <f t="shared" si="169"/>
        <v/>
      </c>
      <c r="P444" s="30" t="str">
        <f t="shared" si="170"/>
        <v/>
      </c>
      <c r="Q444" s="30" t="str">
        <f t="shared" si="171"/>
        <v/>
      </c>
      <c r="R444" s="30" t="str">
        <f t="shared" si="172"/>
        <v/>
      </c>
      <c r="S444" s="30" t="str">
        <f t="shared" si="173"/>
        <v/>
      </c>
      <c r="T444" s="30" t="str">
        <f t="shared" si="174"/>
        <v/>
      </c>
      <c r="U444" s="30"/>
      <c r="V444" s="27">
        <f t="shared" si="175"/>
        <v>851239.71200000017</v>
      </c>
      <c r="W444" s="27">
        <f t="shared" si="176"/>
        <v>523184.10000000003</v>
      </c>
      <c r="X444" s="29" t="str">
        <f t="shared" si="177"/>
        <v>Yes</v>
      </c>
      <c r="Y444" s="27">
        <f t="shared" si="178"/>
        <v>9612442.2880000006</v>
      </c>
      <c r="Z444" s="27">
        <f t="shared" si="179"/>
        <v>8761202.5760000013</v>
      </c>
      <c r="AA444" s="27">
        <f t="shared" si="180"/>
        <v>7909962.8640000001</v>
      </c>
      <c r="AB444" s="27">
        <f t="shared" si="181"/>
        <v>7058723.1520000007</v>
      </c>
      <c r="AC444" s="27">
        <f t="shared" si="182"/>
        <v>6207483.4400000004</v>
      </c>
      <c r="AD444" s="27">
        <f t="shared" si="183"/>
        <v>5356243.7280000001</v>
      </c>
      <c r="AE444" s="27">
        <f t="shared" si="184"/>
        <v>4505004.0160000008</v>
      </c>
      <c r="AF444" s="27">
        <f t="shared" si="185"/>
        <v>3653764.3040000005</v>
      </c>
      <c r="AG444" s="27">
        <f t="shared" si="186"/>
        <v>2802524.5920000002</v>
      </c>
    </row>
    <row r="445" spans="1:33" x14ac:dyDescent="0.2">
      <c r="A445" s="36" t="s">
        <v>93</v>
      </c>
      <c r="B445" s="36" t="s">
        <v>434</v>
      </c>
      <c r="C445" s="36" t="s">
        <v>435</v>
      </c>
      <c r="D445" s="22" t="str">
        <f t="shared" si="167"/>
        <v>Tier 3</v>
      </c>
      <c r="E445" s="23">
        <v>14247966</v>
      </c>
      <c r="F445" s="23">
        <v>5487731.8300000001</v>
      </c>
      <c r="G445" s="24">
        <f t="shared" si="163"/>
        <v>-8760234.1699999999</v>
      </c>
      <c r="H445" s="25">
        <f t="shared" si="164"/>
        <v>0.61484103555553127</v>
      </c>
      <c r="J445" s="27" t="str">
        <f t="shared" si="165"/>
        <v/>
      </c>
      <c r="L445" s="27" t="str">
        <f t="shared" si="166"/>
        <v/>
      </c>
      <c r="M445" s="30"/>
      <c r="N445" s="30" t="str">
        <f t="shared" si="168"/>
        <v/>
      </c>
      <c r="O445" s="30" t="str">
        <f t="shared" si="169"/>
        <v/>
      </c>
      <c r="P445" s="30" t="str">
        <f t="shared" si="170"/>
        <v/>
      </c>
      <c r="Q445" s="30" t="str">
        <f t="shared" si="171"/>
        <v/>
      </c>
      <c r="R445" s="30" t="str">
        <f t="shared" si="172"/>
        <v/>
      </c>
      <c r="S445" s="30" t="str">
        <f t="shared" si="173"/>
        <v/>
      </c>
      <c r="T445" s="30" t="str">
        <f t="shared" si="174"/>
        <v/>
      </c>
      <c r="U445" s="30"/>
      <c r="V445" s="27">
        <f t="shared" si="175"/>
        <v>876023.41700000002</v>
      </c>
      <c r="W445" s="27">
        <f t="shared" si="176"/>
        <v>712398.3</v>
      </c>
      <c r="X445" s="29" t="str">
        <f t="shared" si="177"/>
        <v>Yes</v>
      </c>
      <c r="Y445" s="27">
        <f t="shared" si="178"/>
        <v>13371942.583000001</v>
      </c>
      <c r="Z445" s="27">
        <f t="shared" si="179"/>
        <v>12495919.166000001</v>
      </c>
      <c r="AA445" s="27">
        <f t="shared" si="180"/>
        <v>11619895.749</v>
      </c>
      <c r="AB445" s="27">
        <f t="shared" si="181"/>
        <v>10743872.331999999</v>
      </c>
      <c r="AC445" s="27">
        <f t="shared" si="182"/>
        <v>9867848.9149999991</v>
      </c>
      <c r="AD445" s="27">
        <f t="shared" si="183"/>
        <v>8991825.4979999997</v>
      </c>
      <c r="AE445" s="27">
        <f t="shared" si="184"/>
        <v>8115802.0810000002</v>
      </c>
      <c r="AF445" s="27">
        <f t="shared" si="185"/>
        <v>7239778.6639999999</v>
      </c>
      <c r="AG445" s="27">
        <f t="shared" si="186"/>
        <v>6363755.2470000004</v>
      </c>
    </row>
    <row r="446" spans="1:33" x14ac:dyDescent="0.2">
      <c r="A446" s="36" t="s">
        <v>93</v>
      </c>
      <c r="B446" s="36" t="s">
        <v>117</v>
      </c>
      <c r="C446" s="36" t="s">
        <v>118</v>
      </c>
      <c r="D446" s="22" t="str">
        <f t="shared" si="167"/>
        <v>Tier 3</v>
      </c>
      <c r="E446" s="23">
        <v>21518136</v>
      </c>
      <c r="F446" s="23">
        <v>306414.38</v>
      </c>
      <c r="G446" s="24">
        <f t="shared" ref="G446:G508" si="187">F446-E446</f>
        <v>-21211721.620000001</v>
      </c>
      <c r="H446" s="25">
        <f t="shared" ref="H446:H508" si="188">IF(E446=0,1,ABS(G446/E446))</f>
        <v>0.98576018015686862</v>
      </c>
      <c r="J446" s="27" t="str">
        <f t="shared" ref="J446:J508" si="189">IF(AND(F446&gt;E446),F446,"")</f>
        <v/>
      </c>
      <c r="L446" s="27" t="str">
        <f t="shared" ref="L446:L508" si="190">IF(AND(F446&lt;E446,H446&lt;=10%),F446+(G446*0.5*-1),"")</f>
        <v/>
      </c>
      <c r="M446" s="30"/>
      <c r="N446" s="30" t="str">
        <f t="shared" si="168"/>
        <v/>
      </c>
      <c r="O446" s="30" t="str">
        <f t="shared" si="169"/>
        <v/>
      </c>
      <c r="P446" s="30" t="str">
        <f t="shared" si="170"/>
        <v/>
      </c>
      <c r="Q446" s="30" t="str">
        <f t="shared" si="171"/>
        <v/>
      </c>
      <c r="R446" s="30" t="str">
        <f t="shared" si="172"/>
        <v/>
      </c>
      <c r="S446" s="30" t="str">
        <f t="shared" si="173"/>
        <v/>
      </c>
      <c r="T446" s="30" t="str">
        <f t="shared" si="174"/>
        <v/>
      </c>
      <c r="U446" s="30"/>
      <c r="V446" s="27">
        <f t="shared" si="175"/>
        <v>2121172.162</v>
      </c>
      <c r="W446" s="27">
        <f t="shared" si="176"/>
        <v>1075906.8</v>
      </c>
      <c r="X446" s="29" t="str">
        <f t="shared" si="177"/>
        <v>Yes</v>
      </c>
      <c r="Y446" s="27">
        <f t="shared" si="178"/>
        <v>19396963.838</v>
      </c>
      <c r="Z446" s="27">
        <f t="shared" si="179"/>
        <v>17275791.675999999</v>
      </c>
      <c r="AA446" s="27">
        <f t="shared" si="180"/>
        <v>15154619.514</v>
      </c>
      <c r="AB446" s="27">
        <f t="shared" si="181"/>
        <v>13033447.352000002</v>
      </c>
      <c r="AC446" s="27">
        <f t="shared" si="182"/>
        <v>10912275.190000001</v>
      </c>
      <c r="AD446" s="27">
        <f t="shared" si="183"/>
        <v>8791103.0280000009</v>
      </c>
      <c r="AE446" s="27">
        <f t="shared" si="184"/>
        <v>6669930.8660000004</v>
      </c>
      <c r="AF446" s="27">
        <f t="shared" si="185"/>
        <v>4548758.7039999999</v>
      </c>
      <c r="AG446" s="27">
        <f t="shared" si="186"/>
        <v>2427586.5419999999</v>
      </c>
    </row>
    <row r="447" spans="1:33" x14ac:dyDescent="0.2">
      <c r="A447" s="36" t="s">
        <v>93</v>
      </c>
      <c r="B447" s="36" t="s">
        <v>521</v>
      </c>
      <c r="C447" s="36" t="s">
        <v>522</v>
      </c>
      <c r="D447" s="22" t="str">
        <f t="shared" ref="D447:D509" si="191">IF(F447&gt;E447,"A-CAM II &gt; HC Legacy",IF(H447&lt;=10%,"Tier 1",IF(AND(H447&gt;10%,H447&lt;=25%),"Tier 2","Tier 3")))</f>
        <v>Tier 3</v>
      </c>
      <c r="E447" s="23">
        <v>6972360</v>
      </c>
      <c r="F447" s="23">
        <v>1267004.51</v>
      </c>
      <c r="G447" s="24">
        <f t="shared" si="187"/>
        <v>-5705355.4900000002</v>
      </c>
      <c r="H447" s="25">
        <f t="shared" si="188"/>
        <v>0.81828182853438436</v>
      </c>
      <c r="J447" s="27" t="str">
        <f t="shared" si="189"/>
        <v/>
      </c>
      <c r="L447" s="27" t="str">
        <f t="shared" si="190"/>
        <v/>
      </c>
      <c r="M447" s="30"/>
      <c r="N447" s="30" t="str">
        <f t="shared" ref="N447:N509" si="192">IF(D447="Tier 2",0.2*G447*-1,"")</f>
        <v/>
      </c>
      <c r="O447" s="30" t="str">
        <f t="shared" ref="O447:O509" si="193">IF(D447="Tier 2",0.05*E447,"")</f>
        <v/>
      </c>
      <c r="P447" s="30" t="str">
        <f t="shared" ref="P447:P509" si="194">IF(D447="Tier 2",IF(N447&gt;O447,"Yes","No"),"")</f>
        <v/>
      </c>
      <c r="Q447" s="30" t="str">
        <f t="shared" ref="Q447:Q509" si="195">IF(AND(F447&lt;E447,H447&gt;10%,H447&lt;=25%),IF(G447*0.2*-1&gt;E447*0.05,F447+-1*G447*0.8,0)+IF(G447*0.2*-1&lt;=E447*0.05,MAX(F447,E447*0.95),0),"")</f>
        <v/>
      </c>
      <c r="R447" s="30" t="str">
        <f t="shared" ref="R447:R509" si="196">IF(AND(F447&lt;E447,H447&gt;10%,H447&lt;=25%),IF(G447*0.2*-1&gt;E447*0.05,F447+-1*G447*0.6,0)+IF(G447*0.2*-1&lt;=E447*0.05,MAX(F447,E447*0.9),0),"")</f>
        <v/>
      </c>
      <c r="S447" s="30" t="str">
        <f t="shared" ref="S447:S509" si="197">IF(AND(F447&lt;E447,H447&gt;10%,H447&lt;=25%),IF(G447*0.2*-1&gt;E447*0.05,F447+-1*G447*0.4,0)+IF(G447*0.2*-1&lt;=E447*0.05,MAX(F447,E447*0.85),0),"")</f>
        <v/>
      </c>
      <c r="T447" s="30" t="str">
        <f t="shared" ref="T447:T509" si="198">IF(AND(F447&lt;E447,H447&gt;10%,H447&lt;=25%),IF(G447*0.2*-1&gt;E447*0.05,F447+-1*G447*0.2,0)+IF(G447*0.2*-1&lt;=E447*0.05,MAX(F447,E447*0.8),0),"")</f>
        <v/>
      </c>
      <c r="U447" s="30"/>
      <c r="V447" s="27">
        <f t="shared" ref="V447:V509" si="199">IF(D447="Tier 3",0.1*G447*-1,"")</f>
        <v>570535.549</v>
      </c>
      <c r="W447" s="27">
        <f t="shared" ref="W447:W509" si="200">IF(D447="Tier 3",0.05*E447,"")</f>
        <v>348618</v>
      </c>
      <c r="X447" s="29" t="str">
        <f t="shared" ref="X447:X509" si="201">IF(D447="Tier 3",IF(V447&gt;W447,"Yes","No"),"")</f>
        <v>Yes</v>
      </c>
      <c r="Y447" s="27">
        <f t="shared" ref="Y447:Y509" si="202">IF(AND(F447&lt;E447,H447&gt;25%),IF(G447*0.1*-1&gt;E447*0.05,F447+-1*G447*0.9,0)+IF(G447*0.1*-1&lt;=E447*0.05,MAX(F447,E447*0.95),0),"")</f>
        <v>6401824.4510000004</v>
      </c>
      <c r="Z447" s="27">
        <f t="shared" ref="Z447:Z509" si="203">IF(AND(F447&lt;E447,H447&gt;25%),IF(G447*0.1*-1&gt;E447*0.05,F447+-1*G447*0.8,0)+IF(G447*0.1*-1&lt;=E447*0.05,MAX(F447,E447*0.9),0),"")</f>
        <v>5831288.9019999998</v>
      </c>
      <c r="AA447" s="27">
        <f t="shared" ref="AA447:AA509" si="204">IF(AND(F447&lt;E447,H447&gt;25%),IF(G447*0.1*-1&gt;E447*0.05,F447+-1*G447*0.7,0)+IF(G447*0.1*-1&lt;=E447*0.05,MAX(F447,E447*0.85),0),"")</f>
        <v>5260753.3530000001</v>
      </c>
      <c r="AB447" s="27">
        <f t="shared" ref="AB447:AB509" si="205">IF(AND(F447&lt;E447,H447&gt;25%),IF(G447*0.1*-1&gt;E447*0.05,F447+-1*G447*0.6,0)+IF(G447*0.1*-1&lt;=E447*0.05,MAX(F447,E447*0.8),0),"")</f>
        <v>4690217.8040000005</v>
      </c>
      <c r="AC447" s="27">
        <f t="shared" ref="AC447:AC509" si="206">IF(AND(F447&lt;E447,H447&gt;25%),IF(G447*0.1*-1&gt;E447*0.05,F447+-1*G447*0.5,0)+IF(G447*0.1*-1&lt;=E447*0.05,MAX(F447,E447*0.75),0),"")</f>
        <v>4119682.2549999999</v>
      </c>
      <c r="AD447" s="27">
        <f t="shared" ref="AD447:AD509" si="207">IF(AND(F447&lt;E447,H447&gt;25%),IF(G447*0.1*-1&gt;E447*0.05,F447+-1*G447*0.4,0)+IF(G447*0.1*-1&lt;=E447*0.05,MAX(F447,E447*0.7),0),"")</f>
        <v>3549146.7060000002</v>
      </c>
      <c r="AE447" s="27">
        <f t="shared" ref="AE447:AE509" si="208">IF(AND(F447&lt;E447,H447&gt;25%),IF(G447*0.1*-1&gt;E447*0.05,F447+-1*G447*0.3,0)+IF(G447*0.1*-1&lt;=E447*0.05,MAX(F447,E447*0.65),0),"")</f>
        <v>2978611.1570000001</v>
      </c>
      <c r="AF447" s="27">
        <f t="shared" ref="AF447:AF509" si="209">IF(AND(F447&lt;E447,H447&gt;25%),IF(G447*0.1*-1&gt;E447*0.05,F447+-1*G447*0.2,0)+IF(G447*0.1*-1&lt;=E447*0.05,MAX(F447,E447*0.6),0),"")</f>
        <v>2408075.608</v>
      </c>
      <c r="AG447" s="27">
        <f t="shared" ref="AG447:AG509" si="210">IF(AND(F447&lt;E447,H447&gt;25%),IF(G447*0.1*-1&gt;E447*0.05,F447+-1*G447*0.1,0)+IF(G447*0.1*-1&lt;=E447*0.05,MAX(F447,E447*0.55),0),"")</f>
        <v>1837540.0589999999</v>
      </c>
    </row>
    <row r="448" spans="1:33" x14ac:dyDescent="0.2">
      <c r="A448" s="36" t="s">
        <v>93</v>
      </c>
      <c r="B448" s="36" t="s">
        <v>741</v>
      </c>
      <c r="C448" s="36" t="s">
        <v>742</v>
      </c>
      <c r="D448" s="22" t="str">
        <f t="shared" si="191"/>
        <v>Tier 3</v>
      </c>
      <c r="E448" s="23">
        <v>1411518</v>
      </c>
      <c r="F448" s="23">
        <v>364806.07</v>
      </c>
      <c r="G448" s="24">
        <f t="shared" si="187"/>
        <v>-1046711.9299999999</v>
      </c>
      <c r="H448" s="25">
        <f t="shared" si="188"/>
        <v>0.74155053637289781</v>
      </c>
      <c r="J448" s="27" t="str">
        <f t="shared" si="189"/>
        <v/>
      </c>
      <c r="L448" s="27" t="str">
        <f t="shared" si="190"/>
        <v/>
      </c>
      <c r="M448" s="30"/>
      <c r="N448" s="30" t="str">
        <f t="shared" si="192"/>
        <v/>
      </c>
      <c r="O448" s="30" t="str">
        <f t="shared" si="193"/>
        <v/>
      </c>
      <c r="P448" s="30" t="str">
        <f t="shared" si="194"/>
        <v/>
      </c>
      <c r="Q448" s="30" t="str">
        <f t="shared" si="195"/>
        <v/>
      </c>
      <c r="R448" s="30" t="str">
        <f t="shared" si="196"/>
        <v/>
      </c>
      <c r="S448" s="30" t="str">
        <f t="shared" si="197"/>
        <v/>
      </c>
      <c r="T448" s="30" t="str">
        <f t="shared" si="198"/>
        <v/>
      </c>
      <c r="U448" s="30"/>
      <c r="V448" s="27">
        <f t="shared" si="199"/>
        <v>104671.193</v>
      </c>
      <c r="W448" s="27">
        <f t="shared" si="200"/>
        <v>70575.900000000009</v>
      </c>
      <c r="X448" s="29" t="str">
        <f t="shared" si="201"/>
        <v>Yes</v>
      </c>
      <c r="Y448" s="27">
        <f t="shared" si="202"/>
        <v>1306846.807</v>
      </c>
      <c r="Z448" s="27">
        <f t="shared" si="203"/>
        <v>1202175.6140000001</v>
      </c>
      <c r="AA448" s="27">
        <f t="shared" si="204"/>
        <v>1097504.4209999999</v>
      </c>
      <c r="AB448" s="27">
        <f t="shared" si="205"/>
        <v>992833.22799999989</v>
      </c>
      <c r="AC448" s="27">
        <f t="shared" si="206"/>
        <v>888162.03499999992</v>
      </c>
      <c r="AD448" s="27">
        <f t="shared" si="207"/>
        <v>783490.84199999995</v>
      </c>
      <c r="AE448" s="27">
        <f t="shared" si="208"/>
        <v>678819.64899999998</v>
      </c>
      <c r="AF448" s="27">
        <f t="shared" si="209"/>
        <v>574148.45600000001</v>
      </c>
      <c r="AG448" s="27">
        <f t="shared" si="210"/>
        <v>469477.26300000004</v>
      </c>
    </row>
    <row r="449" spans="1:33" x14ac:dyDescent="0.2">
      <c r="A449" s="36" t="s">
        <v>93</v>
      </c>
      <c r="B449" s="36" t="s">
        <v>751</v>
      </c>
      <c r="C449" s="36" t="s">
        <v>752</v>
      </c>
      <c r="D449" s="22" t="str">
        <f t="shared" si="191"/>
        <v>Tier 3</v>
      </c>
      <c r="E449" s="23">
        <v>4955394</v>
      </c>
      <c r="F449" s="23">
        <v>2503409.5</v>
      </c>
      <c r="G449" s="24">
        <f t="shared" si="187"/>
        <v>-2451984.5</v>
      </c>
      <c r="H449" s="25">
        <f t="shared" si="188"/>
        <v>0.49481120976455151</v>
      </c>
      <c r="J449" s="27" t="str">
        <f t="shared" si="189"/>
        <v/>
      </c>
      <c r="L449" s="27" t="str">
        <f t="shared" si="190"/>
        <v/>
      </c>
      <c r="M449" s="30"/>
      <c r="N449" s="30" t="str">
        <f t="shared" si="192"/>
        <v/>
      </c>
      <c r="O449" s="30" t="str">
        <f t="shared" si="193"/>
        <v/>
      </c>
      <c r="P449" s="30" t="str">
        <f t="shared" si="194"/>
        <v/>
      </c>
      <c r="Q449" s="30" t="str">
        <f t="shared" si="195"/>
        <v/>
      </c>
      <c r="R449" s="30" t="str">
        <f t="shared" si="196"/>
        <v/>
      </c>
      <c r="S449" s="30" t="str">
        <f t="shared" si="197"/>
        <v/>
      </c>
      <c r="T449" s="30" t="str">
        <f t="shared" si="198"/>
        <v/>
      </c>
      <c r="U449" s="30"/>
      <c r="V449" s="27">
        <f t="shared" si="199"/>
        <v>245198.45</v>
      </c>
      <c r="W449" s="27">
        <f t="shared" si="200"/>
        <v>247769.7</v>
      </c>
      <c r="X449" s="29" t="str">
        <f t="shared" si="201"/>
        <v>No</v>
      </c>
      <c r="Y449" s="27">
        <f t="shared" si="202"/>
        <v>4707624.3</v>
      </c>
      <c r="Z449" s="27">
        <f t="shared" si="203"/>
        <v>4459854.6000000006</v>
      </c>
      <c r="AA449" s="27">
        <f t="shared" si="204"/>
        <v>4212084.8999999994</v>
      </c>
      <c r="AB449" s="27">
        <f t="shared" si="205"/>
        <v>3964315.2</v>
      </c>
      <c r="AC449" s="27">
        <f t="shared" si="206"/>
        <v>3716545.5</v>
      </c>
      <c r="AD449" s="27">
        <f t="shared" si="207"/>
        <v>3468775.8</v>
      </c>
      <c r="AE449" s="27">
        <f t="shared" si="208"/>
        <v>3221006.1</v>
      </c>
      <c r="AF449" s="27">
        <f t="shared" si="209"/>
        <v>2973236.4</v>
      </c>
      <c r="AG449" s="27">
        <f t="shared" si="210"/>
        <v>2725466.7</v>
      </c>
    </row>
    <row r="450" spans="1:33" x14ac:dyDescent="0.2">
      <c r="A450" s="36" t="s">
        <v>93</v>
      </c>
      <c r="B450" s="36" t="s">
        <v>873</v>
      </c>
      <c r="C450" s="36" t="s">
        <v>874</v>
      </c>
      <c r="D450" s="22" t="str">
        <f t="shared" si="191"/>
        <v>Tier 3</v>
      </c>
      <c r="E450" s="23">
        <v>541404</v>
      </c>
      <c r="F450" s="23">
        <v>24892.98</v>
      </c>
      <c r="G450" s="24">
        <f t="shared" si="187"/>
        <v>-516511.02</v>
      </c>
      <c r="H450" s="25">
        <f t="shared" si="188"/>
        <v>0.95402143316266597</v>
      </c>
      <c r="J450" s="27" t="str">
        <f t="shared" si="189"/>
        <v/>
      </c>
      <c r="L450" s="27" t="str">
        <f t="shared" si="190"/>
        <v/>
      </c>
      <c r="M450" s="30"/>
      <c r="N450" s="30" t="str">
        <f t="shared" si="192"/>
        <v/>
      </c>
      <c r="O450" s="30" t="str">
        <f t="shared" si="193"/>
        <v/>
      </c>
      <c r="P450" s="30" t="str">
        <f t="shared" si="194"/>
        <v/>
      </c>
      <c r="Q450" s="30" t="str">
        <f t="shared" si="195"/>
        <v/>
      </c>
      <c r="R450" s="30" t="str">
        <f t="shared" si="196"/>
        <v/>
      </c>
      <c r="S450" s="30" t="str">
        <f t="shared" si="197"/>
        <v/>
      </c>
      <c r="T450" s="30" t="str">
        <f t="shared" si="198"/>
        <v/>
      </c>
      <c r="U450" s="30"/>
      <c r="V450" s="27">
        <f t="shared" si="199"/>
        <v>51651.102000000006</v>
      </c>
      <c r="W450" s="27">
        <f t="shared" si="200"/>
        <v>27070.2</v>
      </c>
      <c r="X450" s="29" t="str">
        <f t="shared" si="201"/>
        <v>Yes</v>
      </c>
      <c r="Y450" s="27">
        <f t="shared" si="202"/>
        <v>489752.89799999999</v>
      </c>
      <c r="Z450" s="27">
        <f t="shared" si="203"/>
        <v>438101.79600000003</v>
      </c>
      <c r="AA450" s="27">
        <f t="shared" si="204"/>
        <v>386450.69399999996</v>
      </c>
      <c r="AB450" s="27">
        <f t="shared" si="205"/>
        <v>334799.592</v>
      </c>
      <c r="AC450" s="27">
        <f t="shared" si="206"/>
        <v>283148.49</v>
      </c>
      <c r="AD450" s="27">
        <f t="shared" si="207"/>
        <v>231497.38800000004</v>
      </c>
      <c r="AE450" s="27">
        <f t="shared" si="208"/>
        <v>179846.28600000002</v>
      </c>
      <c r="AF450" s="27">
        <f t="shared" si="209"/>
        <v>128195.18400000001</v>
      </c>
      <c r="AG450" s="27">
        <f t="shared" si="210"/>
        <v>76544.082000000009</v>
      </c>
    </row>
    <row r="451" spans="1:33" x14ac:dyDescent="0.2">
      <c r="A451" s="36" t="s">
        <v>93</v>
      </c>
      <c r="B451" s="36" t="s">
        <v>885</v>
      </c>
      <c r="C451" s="36" t="s">
        <v>886</v>
      </c>
      <c r="D451" s="22" t="str">
        <f t="shared" si="191"/>
        <v>Tier 1</v>
      </c>
      <c r="E451" s="23">
        <v>2276238</v>
      </c>
      <c r="F451" s="23">
        <v>2158872.35</v>
      </c>
      <c r="G451" s="24">
        <f t="shared" si="187"/>
        <v>-117365.64999999991</v>
      </c>
      <c r="H451" s="25">
        <f t="shared" si="188"/>
        <v>5.1561238323936207E-2</v>
      </c>
      <c r="J451" s="27" t="str">
        <f t="shared" si="189"/>
        <v/>
      </c>
      <c r="L451" s="27">
        <f t="shared" si="190"/>
        <v>2217555.1749999998</v>
      </c>
      <c r="M451" s="30"/>
      <c r="N451" s="30" t="str">
        <f t="shared" si="192"/>
        <v/>
      </c>
      <c r="O451" s="30" t="str">
        <f t="shared" si="193"/>
        <v/>
      </c>
      <c r="P451" s="30" t="str">
        <f t="shared" si="194"/>
        <v/>
      </c>
      <c r="Q451" s="30" t="str">
        <f t="shared" si="195"/>
        <v/>
      </c>
      <c r="R451" s="30" t="str">
        <f t="shared" si="196"/>
        <v/>
      </c>
      <c r="S451" s="30" t="str">
        <f t="shared" si="197"/>
        <v/>
      </c>
      <c r="T451" s="30" t="str">
        <f t="shared" si="198"/>
        <v/>
      </c>
      <c r="U451" s="30"/>
      <c r="V451" s="27" t="str">
        <f t="shared" si="199"/>
        <v/>
      </c>
      <c r="W451" s="27" t="str">
        <f t="shared" si="200"/>
        <v/>
      </c>
      <c r="X451" s="29" t="str">
        <f t="shared" si="201"/>
        <v/>
      </c>
      <c r="Y451" s="27" t="str">
        <f t="shared" si="202"/>
        <v/>
      </c>
      <c r="Z451" s="27" t="str">
        <f t="shared" si="203"/>
        <v/>
      </c>
      <c r="AA451" s="27" t="str">
        <f t="shared" si="204"/>
        <v/>
      </c>
      <c r="AB451" s="27" t="str">
        <f t="shared" si="205"/>
        <v/>
      </c>
      <c r="AC451" s="27" t="str">
        <f t="shared" si="206"/>
        <v/>
      </c>
      <c r="AD451" s="27" t="str">
        <f t="shared" si="207"/>
        <v/>
      </c>
      <c r="AE451" s="27" t="str">
        <f t="shared" si="208"/>
        <v/>
      </c>
      <c r="AF451" s="27" t="str">
        <f t="shared" si="209"/>
        <v/>
      </c>
      <c r="AG451" s="27" t="str">
        <f t="shared" si="210"/>
        <v/>
      </c>
    </row>
    <row r="452" spans="1:33" x14ac:dyDescent="0.2">
      <c r="A452" s="36" t="s">
        <v>94</v>
      </c>
      <c r="B452" s="36" t="s">
        <v>143</v>
      </c>
      <c r="C452" s="36" t="s">
        <v>144</v>
      </c>
      <c r="D452" s="22" t="str">
        <f t="shared" si="191"/>
        <v>A-CAM II &gt; HC Legacy</v>
      </c>
      <c r="E452" s="23">
        <v>3140286</v>
      </c>
      <c r="F452" s="23">
        <v>4097784.39</v>
      </c>
      <c r="G452" s="24">
        <f t="shared" si="187"/>
        <v>957498.39000000013</v>
      </c>
      <c r="H452" s="25">
        <f t="shared" si="188"/>
        <v>0.30490802111654802</v>
      </c>
      <c r="J452" s="27">
        <f t="shared" si="189"/>
        <v>4097784.39</v>
      </c>
      <c r="L452" s="27" t="str">
        <f t="shared" si="190"/>
        <v/>
      </c>
      <c r="M452" s="30"/>
      <c r="N452" s="30" t="str">
        <f t="shared" si="192"/>
        <v/>
      </c>
      <c r="O452" s="30" t="str">
        <f t="shared" si="193"/>
        <v/>
      </c>
      <c r="P452" s="30" t="str">
        <f t="shared" si="194"/>
        <v/>
      </c>
      <c r="Q452" s="30" t="str">
        <f t="shared" si="195"/>
        <v/>
      </c>
      <c r="R452" s="30" t="str">
        <f t="shared" si="196"/>
        <v/>
      </c>
      <c r="S452" s="30" t="str">
        <f t="shared" si="197"/>
        <v/>
      </c>
      <c r="T452" s="30" t="str">
        <f t="shared" si="198"/>
        <v/>
      </c>
      <c r="U452" s="30"/>
      <c r="V452" s="27" t="str">
        <f t="shared" si="199"/>
        <v/>
      </c>
      <c r="W452" s="27" t="str">
        <f t="shared" si="200"/>
        <v/>
      </c>
      <c r="X452" s="29" t="str">
        <f t="shared" si="201"/>
        <v/>
      </c>
      <c r="Y452" s="27" t="str">
        <f t="shared" si="202"/>
        <v/>
      </c>
      <c r="Z452" s="27" t="str">
        <f t="shared" si="203"/>
        <v/>
      </c>
      <c r="AA452" s="27" t="str">
        <f t="shared" si="204"/>
        <v/>
      </c>
      <c r="AB452" s="27" t="str">
        <f t="shared" si="205"/>
        <v/>
      </c>
      <c r="AC452" s="27" t="str">
        <f t="shared" si="206"/>
        <v/>
      </c>
      <c r="AD452" s="27" t="str">
        <f t="shared" si="207"/>
        <v/>
      </c>
      <c r="AE452" s="27" t="str">
        <f t="shared" si="208"/>
        <v/>
      </c>
      <c r="AF452" s="27" t="str">
        <f t="shared" si="209"/>
        <v/>
      </c>
      <c r="AG452" s="27" t="str">
        <f t="shared" si="210"/>
        <v/>
      </c>
    </row>
    <row r="453" spans="1:33" x14ac:dyDescent="0.2">
      <c r="A453" s="36" t="s">
        <v>94</v>
      </c>
      <c r="B453" s="36" t="s">
        <v>228</v>
      </c>
      <c r="C453" s="36" t="s">
        <v>229</v>
      </c>
      <c r="D453" s="22" t="str">
        <f t="shared" si="191"/>
        <v>Tier 3</v>
      </c>
      <c r="E453" s="23">
        <v>275226</v>
      </c>
      <c r="F453" s="23">
        <v>5274.35</v>
      </c>
      <c r="G453" s="24">
        <f t="shared" si="187"/>
        <v>-269951.65000000002</v>
      </c>
      <c r="H453" s="25">
        <f t="shared" si="188"/>
        <v>0.98083629453612675</v>
      </c>
      <c r="J453" s="27" t="str">
        <f t="shared" si="189"/>
        <v/>
      </c>
      <c r="L453" s="27" t="str">
        <f t="shared" si="190"/>
        <v/>
      </c>
      <c r="M453" s="30"/>
      <c r="N453" s="30" t="str">
        <f t="shared" si="192"/>
        <v/>
      </c>
      <c r="O453" s="30" t="str">
        <f t="shared" si="193"/>
        <v/>
      </c>
      <c r="P453" s="30" t="str">
        <f t="shared" si="194"/>
        <v/>
      </c>
      <c r="Q453" s="30" t="str">
        <f t="shared" si="195"/>
        <v/>
      </c>
      <c r="R453" s="30" t="str">
        <f t="shared" si="196"/>
        <v/>
      </c>
      <c r="S453" s="30" t="str">
        <f t="shared" si="197"/>
        <v/>
      </c>
      <c r="T453" s="30" t="str">
        <f t="shared" si="198"/>
        <v/>
      </c>
      <c r="U453" s="30"/>
      <c r="V453" s="27">
        <f t="shared" si="199"/>
        <v>26995.165000000005</v>
      </c>
      <c r="W453" s="27">
        <f t="shared" si="200"/>
        <v>13761.300000000001</v>
      </c>
      <c r="X453" s="29" t="str">
        <f t="shared" si="201"/>
        <v>Yes</v>
      </c>
      <c r="Y453" s="27">
        <f t="shared" si="202"/>
        <v>248230.83500000002</v>
      </c>
      <c r="Z453" s="27">
        <f t="shared" si="203"/>
        <v>221235.67000000004</v>
      </c>
      <c r="AA453" s="27">
        <f t="shared" si="204"/>
        <v>194240.505</v>
      </c>
      <c r="AB453" s="27">
        <f t="shared" si="205"/>
        <v>167245.34000000003</v>
      </c>
      <c r="AC453" s="27">
        <f t="shared" si="206"/>
        <v>140250.17500000002</v>
      </c>
      <c r="AD453" s="27">
        <f t="shared" si="207"/>
        <v>113255.01000000002</v>
      </c>
      <c r="AE453" s="27">
        <f t="shared" si="208"/>
        <v>86259.845000000016</v>
      </c>
      <c r="AF453" s="27">
        <f t="shared" si="209"/>
        <v>59264.680000000008</v>
      </c>
      <c r="AG453" s="27">
        <f t="shared" si="210"/>
        <v>32269.515000000007</v>
      </c>
    </row>
    <row r="454" spans="1:33" x14ac:dyDescent="0.2">
      <c r="A454" s="36" t="s">
        <v>94</v>
      </c>
      <c r="B454" s="36" t="s">
        <v>256</v>
      </c>
      <c r="C454" s="36" t="s">
        <v>257</v>
      </c>
      <c r="D454" s="22" t="str">
        <f t="shared" si="191"/>
        <v>Tier 3</v>
      </c>
      <c r="E454" s="23">
        <v>4315620</v>
      </c>
      <c r="F454" s="23">
        <v>2767160.73</v>
      </c>
      <c r="G454" s="24">
        <f t="shared" si="187"/>
        <v>-1548459.27</v>
      </c>
      <c r="H454" s="25">
        <f t="shared" si="188"/>
        <v>0.35880343264698933</v>
      </c>
      <c r="J454" s="27" t="str">
        <f t="shared" si="189"/>
        <v/>
      </c>
      <c r="L454" s="27" t="str">
        <f t="shared" si="190"/>
        <v/>
      </c>
      <c r="M454" s="30"/>
      <c r="N454" s="30" t="str">
        <f t="shared" si="192"/>
        <v/>
      </c>
      <c r="O454" s="30" t="str">
        <f t="shared" si="193"/>
        <v/>
      </c>
      <c r="P454" s="30" t="str">
        <f t="shared" si="194"/>
        <v/>
      </c>
      <c r="Q454" s="30" t="str">
        <f t="shared" si="195"/>
        <v/>
      </c>
      <c r="R454" s="30" t="str">
        <f t="shared" si="196"/>
        <v/>
      </c>
      <c r="S454" s="30" t="str">
        <f t="shared" si="197"/>
        <v/>
      </c>
      <c r="T454" s="30" t="str">
        <f t="shared" si="198"/>
        <v/>
      </c>
      <c r="U454" s="30"/>
      <c r="V454" s="27">
        <f t="shared" si="199"/>
        <v>154845.927</v>
      </c>
      <c r="W454" s="27">
        <f t="shared" si="200"/>
        <v>215781</v>
      </c>
      <c r="X454" s="29" t="str">
        <f t="shared" si="201"/>
        <v>No</v>
      </c>
      <c r="Y454" s="27">
        <f t="shared" si="202"/>
        <v>4099839</v>
      </c>
      <c r="Z454" s="27">
        <f t="shared" si="203"/>
        <v>3884058</v>
      </c>
      <c r="AA454" s="27">
        <f t="shared" si="204"/>
        <v>3668277</v>
      </c>
      <c r="AB454" s="27">
        <f t="shared" si="205"/>
        <v>3452496</v>
      </c>
      <c r="AC454" s="27">
        <f t="shared" si="206"/>
        <v>3236715</v>
      </c>
      <c r="AD454" s="27">
        <f t="shared" si="207"/>
        <v>3020934</v>
      </c>
      <c r="AE454" s="27">
        <f t="shared" si="208"/>
        <v>2805153</v>
      </c>
      <c r="AF454" s="27">
        <f t="shared" si="209"/>
        <v>2767160.73</v>
      </c>
      <c r="AG454" s="27">
        <f t="shared" si="210"/>
        <v>2767160.73</v>
      </c>
    </row>
    <row r="455" spans="1:33" x14ac:dyDescent="0.2">
      <c r="A455" s="36" t="s">
        <v>94</v>
      </c>
      <c r="B455" s="36" t="s">
        <v>326</v>
      </c>
      <c r="C455" s="36" t="s">
        <v>327</v>
      </c>
      <c r="D455" s="22" t="str">
        <f t="shared" si="191"/>
        <v>Tier 3</v>
      </c>
      <c r="E455" s="23">
        <v>1170120</v>
      </c>
      <c r="F455" s="23">
        <v>5093.79</v>
      </c>
      <c r="G455" s="24">
        <f t="shared" si="187"/>
        <v>-1165026.21</v>
      </c>
      <c r="H455" s="25">
        <f t="shared" si="188"/>
        <v>0.99564677981745464</v>
      </c>
      <c r="J455" s="27" t="str">
        <f t="shared" si="189"/>
        <v/>
      </c>
      <c r="L455" s="27" t="str">
        <f t="shared" si="190"/>
        <v/>
      </c>
      <c r="M455" s="30"/>
      <c r="N455" s="30" t="str">
        <f t="shared" si="192"/>
        <v/>
      </c>
      <c r="O455" s="30" t="str">
        <f t="shared" si="193"/>
        <v/>
      </c>
      <c r="P455" s="30" t="str">
        <f t="shared" si="194"/>
        <v/>
      </c>
      <c r="Q455" s="30" t="str">
        <f t="shared" si="195"/>
        <v/>
      </c>
      <c r="R455" s="30" t="str">
        <f t="shared" si="196"/>
        <v/>
      </c>
      <c r="S455" s="30" t="str">
        <f t="shared" si="197"/>
        <v/>
      </c>
      <c r="T455" s="30" t="str">
        <f t="shared" si="198"/>
        <v/>
      </c>
      <c r="U455" s="30"/>
      <c r="V455" s="27">
        <f t="shared" si="199"/>
        <v>116502.621</v>
      </c>
      <c r="W455" s="27">
        <f t="shared" si="200"/>
        <v>58506</v>
      </c>
      <c r="X455" s="29" t="str">
        <f t="shared" si="201"/>
        <v>Yes</v>
      </c>
      <c r="Y455" s="27">
        <f t="shared" si="202"/>
        <v>1053617.379</v>
      </c>
      <c r="Z455" s="27">
        <f t="shared" si="203"/>
        <v>937114.75800000003</v>
      </c>
      <c r="AA455" s="27">
        <f t="shared" si="204"/>
        <v>820612.13699999999</v>
      </c>
      <c r="AB455" s="27">
        <f t="shared" si="205"/>
        <v>704109.51599999995</v>
      </c>
      <c r="AC455" s="27">
        <f t="shared" si="206"/>
        <v>587606.89500000002</v>
      </c>
      <c r="AD455" s="27">
        <f t="shared" si="207"/>
        <v>471104.27399999998</v>
      </c>
      <c r="AE455" s="27">
        <f t="shared" si="208"/>
        <v>354601.65299999993</v>
      </c>
      <c r="AF455" s="27">
        <f t="shared" si="209"/>
        <v>238099.03200000001</v>
      </c>
      <c r="AG455" s="27">
        <f t="shared" si="210"/>
        <v>121596.41099999999</v>
      </c>
    </row>
    <row r="456" spans="1:33" x14ac:dyDescent="0.2">
      <c r="A456" s="36" t="s">
        <v>94</v>
      </c>
      <c r="B456" s="36" t="s">
        <v>328</v>
      </c>
      <c r="C456" s="36" t="s">
        <v>329</v>
      </c>
      <c r="D456" s="22" t="str">
        <f t="shared" si="191"/>
        <v>Tier 3</v>
      </c>
      <c r="E456" s="23">
        <v>121590</v>
      </c>
      <c r="F456" s="23">
        <v>7019.64</v>
      </c>
      <c r="G456" s="24">
        <f t="shared" si="187"/>
        <v>-114570.36</v>
      </c>
      <c r="H456" s="25">
        <f t="shared" si="188"/>
        <v>0.94226794966691341</v>
      </c>
      <c r="J456" s="27" t="str">
        <f t="shared" si="189"/>
        <v/>
      </c>
      <c r="L456" s="27" t="str">
        <f t="shared" si="190"/>
        <v/>
      </c>
      <c r="M456" s="30"/>
      <c r="N456" s="30" t="str">
        <f t="shared" si="192"/>
        <v/>
      </c>
      <c r="O456" s="30" t="str">
        <f t="shared" si="193"/>
        <v/>
      </c>
      <c r="P456" s="30" t="str">
        <f t="shared" si="194"/>
        <v/>
      </c>
      <c r="Q456" s="30" t="str">
        <f t="shared" si="195"/>
        <v/>
      </c>
      <c r="R456" s="30" t="str">
        <f t="shared" si="196"/>
        <v/>
      </c>
      <c r="S456" s="30" t="str">
        <f t="shared" si="197"/>
        <v/>
      </c>
      <c r="T456" s="30" t="str">
        <f t="shared" si="198"/>
        <v/>
      </c>
      <c r="U456" s="30"/>
      <c r="V456" s="27">
        <f t="shared" si="199"/>
        <v>11457.036</v>
      </c>
      <c r="W456" s="27">
        <f t="shared" si="200"/>
        <v>6079.5</v>
      </c>
      <c r="X456" s="29" t="str">
        <f t="shared" si="201"/>
        <v>Yes</v>
      </c>
      <c r="Y456" s="27">
        <f t="shared" si="202"/>
        <v>110132.96400000001</v>
      </c>
      <c r="Z456" s="27">
        <f t="shared" si="203"/>
        <v>98675.928</v>
      </c>
      <c r="AA456" s="27">
        <f t="shared" si="204"/>
        <v>87218.891999999993</v>
      </c>
      <c r="AB456" s="27">
        <f t="shared" si="205"/>
        <v>75761.856</v>
      </c>
      <c r="AC456" s="27">
        <f t="shared" si="206"/>
        <v>64304.82</v>
      </c>
      <c r="AD456" s="27">
        <f t="shared" si="207"/>
        <v>52847.784</v>
      </c>
      <c r="AE456" s="27">
        <f t="shared" si="208"/>
        <v>41390.748</v>
      </c>
      <c r="AF456" s="27">
        <f t="shared" si="209"/>
        <v>29933.712</v>
      </c>
      <c r="AG456" s="27">
        <f t="shared" si="210"/>
        <v>18476.675999999999</v>
      </c>
    </row>
    <row r="457" spans="1:33" x14ac:dyDescent="0.2">
      <c r="A457" s="36" t="s">
        <v>94</v>
      </c>
      <c r="B457" s="36" t="s">
        <v>452</v>
      </c>
      <c r="C457" s="36" t="s">
        <v>453</v>
      </c>
      <c r="D457" s="22" t="str">
        <f t="shared" si="191"/>
        <v>A-CAM II &gt; HC Legacy</v>
      </c>
      <c r="E457" s="23">
        <v>28697511</v>
      </c>
      <c r="F457" s="23">
        <v>32522791.630000003</v>
      </c>
      <c r="G457" s="24">
        <f t="shared" si="187"/>
        <v>3825280.6300000027</v>
      </c>
      <c r="H457" s="25">
        <f t="shared" si="188"/>
        <v>0.13329659948557918</v>
      </c>
      <c r="J457" s="27">
        <f t="shared" si="189"/>
        <v>32522791.630000003</v>
      </c>
      <c r="L457" s="27" t="str">
        <f t="shared" si="190"/>
        <v/>
      </c>
      <c r="M457" s="30"/>
      <c r="N457" s="30" t="str">
        <f t="shared" si="192"/>
        <v/>
      </c>
      <c r="O457" s="30" t="str">
        <f t="shared" si="193"/>
        <v/>
      </c>
      <c r="P457" s="30" t="str">
        <f t="shared" si="194"/>
        <v/>
      </c>
      <c r="Q457" s="30" t="str">
        <f t="shared" si="195"/>
        <v/>
      </c>
      <c r="R457" s="30" t="str">
        <f t="shared" si="196"/>
        <v/>
      </c>
      <c r="S457" s="30" t="str">
        <f t="shared" si="197"/>
        <v/>
      </c>
      <c r="T457" s="30" t="str">
        <f t="shared" si="198"/>
        <v/>
      </c>
      <c r="U457" s="30"/>
      <c r="V457" s="27" t="str">
        <f t="shared" si="199"/>
        <v/>
      </c>
      <c r="W457" s="27" t="str">
        <f t="shared" si="200"/>
        <v/>
      </c>
      <c r="X457" s="29" t="str">
        <f t="shared" si="201"/>
        <v/>
      </c>
      <c r="Y457" s="27" t="str">
        <f t="shared" si="202"/>
        <v/>
      </c>
      <c r="Z457" s="27" t="str">
        <f t="shared" si="203"/>
        <v/>
      </c>
      <c r="AA457" s="27" t="str">
        <f t="shared" si="204"/>
        <v/>
      </c>
      <c r="AB457" s="27" t="str">
        <f t="shared" si="205"/>
        <v/>
      </c>
      <c r="AC457" s="27" t="str">
        <f t="shared" si="206"/>
        <v/>
      </c>
      <c r="AD457" s="27" t="str">
        <f t="shared" si="207"/>
        <v/>
      </c>
      <c r="AE457" s="27" t="str">
        <f t="shared" si="208"/>
        <v/>
      </c>
      <c r="AF457" s="27" t="str">
        <f t="shared" si="209"/>
        <v/>
      </c>
      <c r="AG457" s="27" t="str">
        <f t="shared" si="210"/>
        <v/>
      </c>
    </row>
    <row r="458" spans="1:33" x14ac:dyDescent="0.2">
      <c r="A458" s="36" t="s">
        <v>94</v>
      </c>
      <c r="B458" s="36" t="s">
        <v>65</v>
      </c>
      <c r="C458" s="36" t="s">
        <v>66</v>
      </c>
      <c r="D458" s="22" t="str">
        <f t="shared" si="191"/>
        <v>A-CAM II &gt; HC Legacy</v>
      </c>
      <c r="E458" s="23">
        <v>7830510</v>
      </c>
      <c r="F458" s="23">
        <v>11612652.67</v>
      </c>
      <c r="G458" s="24">
        <f t="shared" si="187"/>
        <v>3782142.67</v>
      </c>
      <c r="H458" s="25">
        <f t="shared" si="188"/>
        <v>0.48300080965352193</v>
      </c>
      <c r="J458" s="27">
        <f t="shared" si="189"/>
        <v>11612652.67</v>
      </c>
      <c r="L458" s="27" t="str">
        <f t="shared" si="190"/>
        <v/>
      </c>
      <c r="M458" s="30"/>
      <c r="N458" s="30" t="str">
        <f t="shared" si="192"/>
        <v/>
      </c>
      <c r="O458" s="30" t="str">
        <f t="shared" si="193"/>
        <v/>
      </c>
      <c r="P458" s="30" t="str">
        <f t="shared" si="194"/>
        <v/>
      </c>
      <c r="Q458" s="30" t="str">
        <f t="shared" si="195"/>
        <v/>
      </c>
      <c r="R458" s="30" t="str">
        <f t="shared" si="196"/>
        <v/>
      </c>
      <c r="S458" s="30" t="str">
        <f t="shared" si="197"/>
        <v/>
      </c>
      <c r="T458" s="30" t="str">
        <f t="shared" si="198"/>
        <v/>
      </c>
      <c r="U458" s="30"/>
      <c r="V458" s="27" t="str">
        <f t="shared" si="199"/>
        <v/>
      </c>
      <c r="W458" s="27" t="str">
        <f t="shared" si="200"/>
        <v/>
      </c>
      <c r="X458" s="29" t="str">
        <f t="shared" si="201"/>
        <v/>
      </c>
      <c r="Y458" s="27" t="str">
        <f t="shared" si="202"/>
        <v/>
      </c>
      <c r="Z458" s="27" t="str">
        <f t="shared" si="203"/>
        <v/>
      </c>
      <c r="AA458" s="27" t="str">
        <f t="shared" si="204"/>
        <v/>
      </c>
      <c r="AB458" s="27" t="str">
        <f t="shared" si="205"/>
        <v/>
      </c>
      <c r="AC458" s="27" t="str">
        <f t="shared" si="206"/>
        <v/>
      </c>
      <c r="AD458" s="27" t="str">
        <f t="shared" si="207"/>
        <v/>
      </c>
      <c r="AE458" s="27" t="str">
        <f t="shared" si="208"/>
        <v/>
      </c>
      <c r="AF458" s="27" t="str">
        <f t="shared" si="209"/>
        <v/>
      </c>
      <c r="AG458" s="27" t="str">
        <f t="shared" si="210"/>
        <v/>
      </c>
    </row>
    <row r="459" spans="1:33" x14ac:dyDescent="0.2">
      <c r="A459" s="36" t="s">
        <v>94</v>
      </c>
      <c r="B459" s="36" t="s">
        <v>559</v>
      </c>
      <c r="C459" s="36" t="s">
        <v>560</v>
      </c>
      <c r="D459" s="22" t="str">
        <f t="shared" si="191"/>
        <v>Tier 3</v>
      </c>
      <c r="E459" s="23">
        <v>1671096</v>
      </c>
      <c r="F459" s="23">
        <v>635547.39</v>
      </c>
      <c r="G459" s="24">
        <f t="shared" si="187"/>
        <v>-1035548.61</v>
      </c>
      <c r="H459" s="25">
        <f t="shared" si="188"/>
        <v>0.61968229832397415</v>
      </c>
      <c r="J459" s="27" t="str">
        <f t="shared" si="189"/>
        <v/>
      </c>
      <c r="L459" s="27" t="str">
        <f t="shared" si="190"/>
        <v/>
      </c>
      <c r="M459" s="30"/>
      <c r="N459" s="30" t="str">
        <f t="shared" si="192"/>
        <v/>
      </c>
      <c r="O459" s="30" t="str">
        <f t="shared" si="193"/>
        <v/>
      </c>
      <c r="P459" s="30" t="str">
        <f t="shared" si="194"/>
        <v/>
      </c>
      <c r="Q459" s="30" t="str">
        <f t="shared" si="195"/>
        <v/>
      </c>
      <c r="R459" s="30" t="str">
        <f t="shared" si="196"/>
        <v/>
      </c>
      <c r="S459" s="30" t="str">
        <f t="shared" si="197"/>
        <v/>
      </c>
      <c r="T459" s="30" t="str">
        <f t="shared" si="198"/>
        <v/>
      </c>
      <c r="U459" s="30"/>
      <c r="V459" s="27">
        <f t="shared" si="199"/>
        <v>103554.861</v>
      </c>
      <c r="W459" s="27">
        <f t="shared" si="200"/>
        <v>83554.8</v>
      </c>
      <c r="X459" s="29" t="str">
        <f t="shared" si="201"/>
        <v>Yes</v>
      </c>
      <c r="Y459" s="27">
        <f t="shared" si="202"/>
        <v>1567541.139</v>
      </c>
      <c r="Z459" s="27">
        <f t="shared" si="203"/>
        <v>1463986.2779999999</v>
      </c>
      <c r="AA459" s="27">
        <f t="shared" si="204"/>
        <v>1360431.4169999999</v>
      </c>
      <c r="AB459" s="27">
        <f t="shared" si="205"/>
        <v>1256876.5559999999</v>
      </c>
      <c r="AC459" s="27">
        <f t="shared" si="206"/>
        <v>1153321.6950000001</v>
      </c>
      <c r="AD459" s="27">
        <f t="shared" si="207"/>
        <v>1049766.834</v>
      </c>
      <c r="AE459" s="27">
        <f t="shared" si="208"/>
        <v>946211.973</v>
      </c>
      <c r="AF459" s="27">
        <f t="shared" si="209"/>
        <v>842657.11199999996</v>
      </c>
      <c r="AG459" s="27">
        <f t="shared" si="210"/>
        <v>739102.25100000005</v>
      </c>
    </row>
    <row r="460" spans="1:33" x14ac:dyDescent="0.2">
      <c r="A460" s="36" t="s">
        <v>94</v>
      </c>
      <c r="B460" s="36" t="s">
        <v>44</v>
      </c>
      <c r="C460" s="36" t="s">
        <v>45</v>
      </c>
      <c r="D460" s="22" t="str">
        <f t="shared" si="191"/>
        <v>Tier 1</v>
      </c>
      <c r="E460" s="23">
        <v>358194</v>
      </c>
      <c r="F460" s="23">
        <v>331129.83</v>
      </c>
      <c r="G460" s="24">
        <f t="shared" si="187"/>
        <v>-27064.169999999984</v>
      </c>
      <c r="H460" s="25">
        <f t="shared" si="188"/>
        <v>7.5557295767098229E-2</v>
      </c>
      <c r="J460" s="27" t="str">
        <f t="shared" si="189"/>
        <v/>
      </c>
      <c r="L460" s="27">
        <f t="shared" si="190"/>
        <v>344661.91500000004</v>
      </c>
      <c r="M460" s="30"/>
      <c r="N460" s="30" t="str">
        <f t="shared" si="192"/>
        <v/>
      </c>
      <c r="O460" s="30" t="str">
        <f t="shared" si="193"/>
        <v/>
      </c>
      <c r="P460" s="30" t="str">
        <f t="shared" si="194"/>
        <v/>
      </c>
      <c r="Q460" s="30" t="str">
        <f t="shared" si="195"/>
        <v/>
      </c>
      <c r="R460" s="30" t="str">
        <f t="shared" si="196"/>
        <v/>
      </c>
      <c r="S460" s="30" t="str">
        <f t="shared" si="197"/>
        <v/>
      </c>
      <c r="T460" s="30" t="str">
        <f t="shared" si="198"/>
        <v/>
      </c>
      <c r="U460" s="30"/>
      <c r="V460" s="27" t="str">
        <f t="shared" si="199"/>
        <v/>
      </c>
      <c r="W460" s="27" t="str">
        <f t="shared" si="200"/>
        <v/>
      </c>
      <c r="X460" s="29" t="str">
        <f t="shared" si="201"/>
        <v/>
      </c>
      <c r="Y460" s="27" t="str">
        <f t="shared" si="202"/>
        <v/>
      </c>
      <c r="Z460" s="27" t="str">
        <f t="shared" si="203"/>
        <v/>
      </c>
      <c r="AA460" s="27" t="str">
        <f t="shared" si="204"/>
        <v/>
      </c>
      <c r="AB460" s="27" t="str">
        <f t="shared" si="205"/>
        <v/>
      </c>
      <c r="AC460" s="27" t="str">
        <f t="shared" si="206"/>
        <v/>
      </c>
      <c r="AD460" s="27" t="str">
        <f t="shared" si="207"/>
        <v/>
      </c>
      <c r="AE460" s="27" t="str">
        <f t="shared" si="208"/>
        <v/>
      </c>
      <c r="AF460" s="27" t="str">
        <f t="shared" si="209"/>
        <v/>
      </c>
      <c r="AG460" s="27" t="str">
        <f t="shared" si="210"/>
        <v/>
      </c>
    </row>
    <row r="461" spans="1:33" x14ac:dyDescent="0.2">
      <c r="A461" s="36" t="s">
        <v>94</v>
      </c>
      <c r="B461" s="36" t="s">
        <v>631</v>
      </c>
      <c r="C461" s="36" t="s">
        <v>632</v>
      </c>
      <c r="D461" s="22" t="str">
        <f t="shared" si="191"/>
        <v>A-CAM II &gt; HC Legacy</v>
      </c>
      <c r="E461" s="23">
        <v>3807078</v>
      </c>
      <c r="F461" s="23">
        <v>5277745.1000000006</v>
      </c>
      <c r="G461" s="24">
        <f t="shared" si="187"/>
        <v>1470667.1000000006</v>
      </c>
      <c r="H461" s="25">
        <f t="shared" si="188"/>
        <v>0.38629812680486203</v>
      </c>
      <c r="J461" s="27">
        <f t="shared" si="189"/>
        <v>5277745.1000000006</v>
      </c>
      <c r="L461" s="27" t="str">
        <f t="shared" si="190"/>
        <v/>
      </c>
      <c r="M461" s="30"/>
      <c r="N461" s="30" t="str">
        <f t="shared" si="192"/>
        <v/>
      </c>
      <c r="O461" s="30" t="str">
        <f t="shared" si="193"/>
        <v/>
      </c>
      <c r="P461" s="30" t="str">
        <f t="shared" si="194"/>
        <v/>
      </c>
      <c r="Q461" s="30" t="str">
        <f t="shared" si="195"/>
        <v/>
      </c>
      <c r="R461" s="30" t="str">
        <f t="shared" si="196"/>
        <v/>
      </c>
      <c r="S461" s="30" t="str">
        <f t="shared" si="197"/>
        <v/>
      </c>
      <c r="T461" s="30" t="str">
        <f t="shared" si="198"/>
        <v/>
      </c>
      <c r="U461" s="30"/>
      <c r="V461" s="27" t="str">
        <f t="shared" si="199"/>
        <v/>
      </c>
      <c r="W461" s="27" t="str">
        <f t="shared" si="200"/>
        <v/>
      </c>
      <c r="X461" s="29" t="str">
        <f t="shared" si="201"/>
        <v/>
      </c>
      <c r="Y461" s="27" t="str">
        <f t="shared" si="202"/>
        <v/>
      </c>
      <c r="Z461" s="27" t="str">
        <f t="shared" si="203"/>
        <v/>
      </c>
      <c r="AA461" s="27" t="str">
        <f t="shared" si="204"/>
        <v/>
      </c>
      <c r="AB461" s="27" t="str">
        <f t="shared" si="205"/>
        <v/>
      </c>
      <c r="AC461" s="27" t="str">
        <f t="shared" si="206"/>
        <v/>
      </c>
      <c r="AD461" s="27" t="str">
        <f t="shared" si="207"/>
        <v/>
      </c>
      <c r="AE461" s="27" t="str">
        <f t="shared" si="208"/>
        <v/>
      </c>
      <c r="AF461" s="27" t="str">
        <f t="shared" si="209"/>
        <v/>
      </c>
      <c r="AG461" s="27" t="str">
        <f t="shared" si="210"/>
        <v/>
      </c>
    </row>
    <row r="462" spans="1:33" x14ac:dyDescent="0.2">
      <c r="A462" s="36" t="s">
        <v>94</v>
      </c>
      <c r="B462" s="36" t="s">
        <v>803</v>
      </c>
      <c r="C462" s="36" t="s">
        <v>804</v>
      </c>
      <c r="D462" s="22" t="str">
        <f t="shared" si="191"/>
        <v>A-CAM II &gt; HC Legacy</v>
      </c>
      <c r="E462" s="23">
        <v>1260240</v>
      </c>
      <c r="F462" s="23">
        <v>2138372.52</v>
      </c>
      <c r="G462" s="24">
        <f t="shared" si="187"/>
        <v>878132.52</v>
      </c>
      <c r="H462" s="25">
        <f t="shared" si="188"/>
        <v>0.69679784802894684</v>
      </c>
      <c r="J462" s="27">
        <f t="shared" si="189"/>
        <v>2138372.52</v>
      </c>
      <c r="L462" s="27" t="str">
        <f t="shared" si="190"/>
        <v/>
      </c>
      <c r="M462" s="30"/>
      <c r="N462" s="30" t="str">
        <f t="shared" si="192"/>
        <v/>
      </c>
      <c r="O462" s="30" t="str">
        <f t="shared" si="193"/>
        <v/>
      </c>
      <c r="P462" s="30" t="str">
        <f t="shared" si="194"/>
        <v/>
      </c>
      <c r="Q462" s="30" t="str">
        <f t="shared" si="195"/>
        <v/>
      </c>
      <c r="R462" s="30" t="str">
        <f t="shared" si="196"/>
        <v/>
      </c>
      <c r="S462" s="30" t="str">
        <f t="shared" si="197"/>
        <v/>
      </c>
      <c r="T462" s="30" t="str">
        <f t="shared" si="198"/>
        <v/>
      </c>
      <c r="U462" s="30"/>
      <c r="V462" s="27" t="str">
        <f t="shared" si="199"/>
        <v/>
      </c>
      <c r="W462" s="27" t="str">
        <f t="shared" si="200"/>
        <v/>
      </c>
      <c r="X462" s="29" t="str">
        <f t="shared" si="201"/>
        <v/>
      </c>
      <c r="Y462" s="27" t="str">
        <f t="shared" si="202"/>
        <v/>
      </c>
      <c r="Z462" s="27" t="str">
        <f t="shared" si="203"/>
        <v/>
      </c>
      <c r="AA462" s="27" t="str">
        <f t="shared" si="204"/>
        <v/>
      </c>
      <c r="AB462" s="27" t="str">
        <f t="shared" si="205"/>
        <v/>
      </c>
      <c r="AC462" s="27" t="str">
        <f t="shared" si="206"/>
        <v/>
      </c>
      <c r="AD462" s="27" t="str">
        <f t="shared" si="207"/>
        <v/>
      </c>
      <c r="AE462" s="27" t="str">
        <f t="shared" si="208"/>
        <v/>
      </c>
      <c r="AF462" s="27" t="str">
        <f t="shared" si="209"/>
        <v/>
      </c>
      <c r="AG462" s="27" t="str">
        <f t="shared" si="210"/>
        <v/>
      </c>
    </row>
    <row r="463" spans="1:33" x14ac:dyDescent="0.2">
      <c r="A463" s="36" t="s">
        <v>94</v>
      </c>
      <c r="B463" s="36" t="s">
        <v>889</v>
      </c>
      <c r="C463" s="36" t="s">
        <v>890</v>
      </c>
      <c r="D463" s="22" t="str">
        <f t="shared" si="191"/>
        <v>A-CAM II &gt; HC Legacy</v>
      </c>
      <c r="E463" s="23">
        <v>2365470</v>
      </c>
      <c r="F463" s="23">
        <v>4967795.95</v>
      </c>
      <c r="G463" s="24">
        <f t="shared" si="187"/>
        <v>2602325.9500000002</v>
      </c>
      <c r="H463" s="25">
        <f t="shared" si="188"/>
        <v>1.1001306082934894</v>
      </c>
      <c r="J463" s="27">
        <f t="shared" si="189"/>
        <v>4967795.95</v>
      </c>
      <c r="L463" s="27" t="str">
        <f t="shared" si="190"/>
        <v/>
      </c>
      <c r="M463" s="30"/>
      <c r="N463" s="30" t="str">
        <f t="shared" si="192"/>
        <v/>
      </c>
      <c r="O463" s="30" t="str">
        <f t="shared" si="193"/>
        <v/>
      </c>
      <c r="P463" s="30" t="str">
        <f t="shared" si="194"/>
        <v/>
      </c>
      <c r="Q463" s="30" t="str">
        <f t="shared" si="195"/>
        <v/>
      </c>
      <c r="R463" s="30" t="str">
        <f t="shared" si="196"/>
        <v/>
      </c>
      <c r="S463" s="30" t="str">
        <f t="shared" si="197"/>
        <v/>
      </c>
      <c r="T463" s="30" t="str">
        <f t="shared" si="198"/>
        <v/>
      </c>
      <c r="U463" s="30"/>
      <c r="V463" s="27" t="str">
        <f t="shared" si="199"/>
        <v/>
      </c>
      <c r="W463" s="27" t="str">
        <f t="shared" si="200"/>
        <v/>
      </c>
      <c r="X463" s="29" t="str">
        <f t="shared" si="201"/>
        <v/>
      </c>
      <c r="Y463" s="27" t="str">
        <f t="shared" si="202"/>
        <v/>
      </c>
      <c r="Z463" s="27" t="str">
        <f t="shared" si="203"/>
        <v/>
      </c>
      <c r="AA463" s="27" t="str">
        <f t="shared" si="204"/>
        <v/>
      </c>
      <c r="AB463" s="27" t="str">
        <f t="shared" si="205"/>
        <v/>
      </c>
      <c r="AC463" s="27" t="str">
        <f t="shared" si="206"/>
        <v/>
      </c>
      <c r="AD463" s="27" t="str">
        <f t="shared" si="207"/>
        <v/>
      </c>
      <c r="AE463" s="27" t="str">
        <f t="shared" si="208"/>
        <v/>
      </c>
      <c r="AF463" s="27" t="str">
        <f t="shared" si="209"/>
        <v/>
      </c>
      <c r="AG463" s="27" t="str">
        <f t="shared" si="210"/>
        <v/>
      </c>
    </row>
    <row r="464" spans="1:33" x14ac:dyDescent="0.2">
      <c r="A464" s="36" t="s">
        <v>94</v>
      </c>
      <c r="B464" s="36" t="s">
        <v>1003</v>
      </c>
      <c r="C464" s="36" t="s">
        <v>1004</v>
      </c>
      <c r="D464" s="22" t="str">
        <f t="shared" si="191"/>
        <v>A-CAM II &gt; HC Legacy</v>
      </c>
      <c r="E464" s="23">
        <v>1126080</v>
      </c>
      <c r="F464" s="23">
        <v>2379073.9500000002</v>
      </c>
      <c r="G464" s="24">
        <f t="shared" si="187"/>
        <v>1252993.9500000002</v>
      </c>
      <c r="H464" s="25">
        <f t="shared" si="188"/>
        <v>1.1127042039641946</v>
      </c>
      <c r="J464" s="27">
        <f t="shared" si="189"/>
        <v>2379073.9500000002</v>
      </c>
      <c r="L464" s="27" t="str">
        <f t="shared" si="190"/>
        <v/>
      </c>
      <c r="M464" s="30"/>
      <c r="N464" s="30" t="str">
        <f t="shared" si="192"/>
        <v/>
      </c>
      <c r="O464" s="30" t="str">
        <f t="shared" si="193"/>
        <v/>
      </c>
      <c r="P464" s="30" t="str">
        <f t="shared" si="194"/>
        <v/>
      </c>
      <c r="Q464" s="30" t="str">
        <f t="shared" si="195"/>
        <v/>
      </c>
      <c r="R464" s="30" t="str">
        <f t="shared" si="196"/>
        <v/>
      </c>
      <c r="S464" s="30" t="str">
        <f t="shared" si="197"/>
        <v/>
      </c>
      <c r="T464" s="30" t="str">
        <f t="shared" si="198"/>
        <v/>
      </c>
      <c r="U464" s="30"/>
      <c r="V464" s="27" t="str">
        <f t="shared" si="199"/>
        <v/>
      </c>
      <c r="W464" s="27" t="str">
        <f t="shared" si="200"/>
        <v/>
      </c>
      <c r="X464" s="29" t="str">
        <f t="shared" si="201"/>
        <v/>
      </c>
      <c r="Y464" s="27" t="str">
        <f t="shared" si="202"/>
        <v/>
      </c>
      <c r="Z464" s="27" t="str">
        <f t="shared" si="203"/>
        <v/>
      </c>
      <c r="AA464" s="27" t="str">
        <f t="shared" si="204"/>
        <v/>
      </c>
      <c r="AB464" s="27" t="str">
        <f t="shared" si="205"/>
        <v/>
      </c>
      <c r="AC464" s="27" t="str">
        <f t="shared" si="206"/>
        <v/>
      </c>
      <c r="AD464" s="27" t="str">
        <f t="shared" si="207"/>
        <v/>
      </c>
      <c r="AE464" s="27" t="str">
        <f t="shared" si="208"/>
        <v/>
      </c>
      <c r="AF464" s="27" t="str">
        <f t="shared" si="209"/>
        <v/>
      </c>
      <c r="AG464" s="27" t="str">
        <f t="shared" si="210"/>
        <v/>
      </c>
    </row>
    <row r="465" spans="1:33" x14ac:dyDescent="0.2">
      <c r="A465" s="36" t="s">
        <v>94</v>
      </c>
      <c r="B465" s="36" t="s">
        <v>1030</v>
      </c>
      <c r="C465" s="36" t="s">
        <v>1031</v>
      </c>
      <c r="D465" s="22" t="str">
        <f t="shared" si="191"/>
        <v>Tier 3</v>
      </c>
      <c r="E465" s="23">
        <v>4014498</v>
      </c>
      <c r="F465" s="23">
        <v>2638706.46</v>
      </c>
      <c r="G465" s="24">
        <f t="shared" si="187"/>
        <v>-1375791.54</v>
      </c>
      <c r="H465" s="25">
        <f t="shared" si="188"/>
        <v>0.34270574801631487</v>
      </c>
      <c r="J465" s="27" t="str">
        <f t="shared" si="189"/>
        <v/>
      </c>
      <c r="L465" s="27" t="str">
        <f t="shared" si="190"/>
        <v/>
      </c>
      <c r="M465" s="30"/>
      <c r="N465" s="30" t="str">
        <f t="shared" si="192"/>
        <v/>
      </c>
      <c r="O465" s="30" t="str">
        <f t="shared" si="193"/>
        <v/>
      </c>
      <c r="P465" s="30" t="str">
        <f t="shared" si="194"/>
        <v/>
      </c>
      <c r="Q465" s="30" t="str">
        <f t="shared" si="195"/>
        <v/>
      </c>
      <c r="R465" s="30" t="str">
        <f t="shared" si="196"/>
        <v/>
      </c>
      <c r="S465" s="30" t="str">
        <f t="shared" si="197"/>
        <v/>
      </c>
      <c r="T465" s="30" t="str">
        <f t="shared" si="198"/>
        <v/>
      </c>
      <c r="U465" s="30"/>
      <c r="V465" s="27">
        <f t="shared" si="199"/>
        <v>137579.15400000001</v>
      </c>
      <c r="W465" s="27">
        <f t="shared" si="200"/>
        <v>200724.90000000002</v>
      </c>
      <c r="X465" s="29" t="str">
        <f t="shared" si="201"/>
        <v>No</v>
      </c>
      <c r="Y465" s="27">
        <f t="shared" si="202"/>
        <v>3813773.0999999996</v>
      </c>
      <c r="Z465" s="27">
        <f t="shared" si="203"/>
        <v>3613048.2</v>
      </c>
      <c r="AA465" s="27">
        <f t="shared" si="204"/>
        <v>3412323.3</v>
      </c>
      <c r="AB465" s="27">
        <f t="shared" si="205"/>
        <v>3211598.4000000004</v>
      </c>
      <c r="AC465" s="27">
        <f t="shared" si="206"/>
        <v>3010873.5</v>
      </c>
      <c r="AD465" s="27">
        <f t="shared" si="207"/>
        <v>2810148.5999999996</v>
      </c>
      <c r="AE465" s="27">
        <f t="shared" si="208"/>
        <v>2638706.46</v>
      </c>
      <c r="AF465" s="27">
        <f t="shared" si="209"/>
        <v>2638706.46</v>
      </c>
      <c r="AG465" s="27">
        <f t="shared" si="210"/>
        <v>2638706.46</v>
      </c>
    </row>
    <row r="466" spans="1:33" x14ac:dyDescent="0.2">
      <c r="A466" s="36" t="s">
        <v>94</v>
      </c>
      <c r="B466" s="36" t="s">
        <v>1038</v>
      </c>
      <c r="C466" s="36" t="s">
        <v>1039</v>
      </c>
      <c r="D466" s="22" t="str">
        <f t="shared" si="191"/>
        <v>A-CAM II &gt; HC Legacy</v>
      </c>
      <c r="E466" s="23">
        <v>7176912</v>
      </c>
      <c r="F466" s="23">
        <v>10379545.800000001</v>
      </c>
      <c r="G466" s="24">
        <f t="shared" si="187"/>
        <v>3202633.8000000007</v>
      </c>
      <c r="H466" s="25">
        <f t="shared" si="188"/>
        <v>0.44624119677097907</v>
      </c>
      <c r="J466" s="27">
        <f t="shared" si="189"/>
        <v>10379545.800000001</v>
      </c>
      <c r="L466" s="27" t="str">
        <f t="shared" si="190"/>
        <v/>
      </c>
      <c r="M466" s="30"/>
      <c r="N466" s="30" t="str">
        <f t="shared" si="192"/>
        <v/>
      </c>
      <c r="O466" s="30" t="str">
        <f t="shared" si="193"/>
        <v/>
      </c>
      <c r="P466" s="30" t="str">
        <f t="shared" si="194"/>
        <v/>
      </c>
      <c r="Q466" s="30" t="str">
        <f t="shared" si="195"/>
        <v/>
      </c>
      <c r="R466" s="30" t="str">
        <f t="shared" si="196"/>
        <v/>
      </c>
      <c r="S466" s="30" t="str">
        <f t="shared" si="197"/>
        <v/>
      </c>
      <c r="T466" s="30" t="str">
        <f t="shared" si="198"/>
        <v/>
      </c>
      <c r="U466" s="30"/>
      <c r="V466" s="27" t="str">
        <f t="shared" si="199"/>
        <v/>
      </c>
      <c r="W466" s="27" t="str">
        <f t="shared" si="200"/>
        <v/>
      </c>
      <c r="X466" s="29" t="str">
        <f t="shared" si="201"/>
        <v/>
      </c>
      <c r="Y466" s="27" t="str">
        <f t="shared" si="202"/>
        <v/>
      </c>
      <c r="Z466" s="27" t="str">
        <f t="shared" si="203"/>
        <v/>
      </c>
      <c r="AA466" s="27" t="str">
        <f t="shared" si="204"/>
        <v/>
      </c>
      <c r="AB466" s="27" t="str">
        <f t="shared" si="205"/>
        <v/>
      </c>
      <c r="AC466" s="27" t="str">
        <f t="shared" si="206"/>
        <v/>
      </c>
      <c r="AD466" s="27" t="str">
        <f t="shared" si="207"/>
        <v/>
      </c>
      <c r="AE466" s="27" t="str">
        <f t="shared" si="208"/>
        <v/>
      </c>
      <c r="AF466" s="27" t="str">
        <f t="shared" si="209"/>
        <v/>
      </c>
      <c r="AG466" s="27" t="str">
        <f t="shared" si="210"/>
        <v/>
      </c>
    </row>
    <row r="467" spans="1:33" x14ac:dyDescent="0.2">
      <c r="A467" s="36" t="s">
        <v>94</v>
      </c>
      <c r="B467" s="36" t="s">
        <v>1086</v>
      </c>
      <c r="C467" s="36" t="s">
        <v>1087</v>
      </c>
      <c r="D467" s="22" t="str">
        <f t="shared" si="191"/>
        <v>A-CAM II &gt; HC Legacy</v>
      </c>
      <c r="E467" s="23">
        <v>3896556</v>
      </c>
      <c r="F467" s="23">
        <v>4279885.5</v>
      </c>
      <c r="G467" s="24">
        <f t="shared" si="187"/>
        <v>383329.5</v>
      </c>
      <c r="H467" s="25">
        <f t="shared" si="188"/>
        <v>9.8376489392170932E-2</v>
      </c>
      <c r="J467" s="27">
        <f t="shared" si="189"/>
        <v>4279885.5</v>
      </c>
      <c r="L467" s="27" t="str">
        <f t="shared" si="190"/>
        <v/>
      </c>
      <c r="M467" s="30"/>
      <c r="N467" s="30" t="str">
        <f t="shared" si="192"/>
        <v/>
      </c>
      <c r="O467" s="30" t="str">
        <f t="shared" si="193"/>
        <v/>
      </c>
      <c r="P467" s="30" t="str">
        <f t="shared" si="194"/>
        <v/>
      </c>
      <c r="Q467" s="30" t="str">
        <f t="shared" si="195"/>
        <v/>
      </c>
      <c r="R467" s="30" t="str">
        <f t="shared" si="196"/>
        <v/>
      </c>
      <c r="S467" s="30" t="str">
        <f t="shared" si="197"/>
        <v/>
      </c>
      <c r="T467" s="30" t="str">
        <f t="shared" si="198"/>
        <v/>
      </c>
      <c r="U467" s="30"/>
      <c r="V467" s="27" t="str">
        <f t="shared" si="199"/>
        <v/>
      </c>
      <c r="W467" s="27" t="str">
        <f t="shared" si="200"/>
        <v/>
      </c>
      <c r="X467" s="29" t="str">
        <f t="shared" si="201"/>
        <v/>
      </c>
      <c r="Y467" s="27" t="str">
        <f t="shared" si="202"/>
        <v/>
      </c>
      <c r="Z467" s="27" t="str">
        <f t="shared" si="203"/>
        <v/>
      </c>
      <c r="AA467" s="27" t="str">
        <f t="shared" si="204"/>
        <v/>
      </c>
      <c r="AB467" s="27" t="str">
        <f t="shared" si="205"/>
        <v/>
      </c>
      <c r="AC467" s="27" t="str">
        <f t="shared" si="206"/>
        <v/>
      </c>
      <c r="AD467" s="27" t="str">
        <f t="shared" si="207"/>
        <v/>
      </c>
      <c r="AE467" s="27" t="str">
        <f t="shared" si="208"/>
        <v/>
      </c>
      <c r="AF467" s="27" t="str">
        <f t="shared" si="209"/>
        <v/>
      </c>
      <c r="AG467" s="27" t="str">
        <f t="shared" si="210"/>
        <v/>
      </c>
    </row>
    <row r="468" spans="1:33" x14ac:dyDescent="0.2">
      <c r="A468" s="36" t="s">
        <v>94</v>
      </c>
      <c r="B468" s="36" t="s">
        <v>1088</v>
      </c>
      <c r="C468" s="36" t="s">
        <v>1089</v>
      </c>
      <c r="D468" s="22" t="str">
        <f t="shared" si="191"/>
        <v>Tier 3</v>
      </c>
      <c r="E468" s="23">
        <v>592134</v>
      </c>
      <c r="F468" s="23">
        <v>343651.88</v>
      </c>
      <c r="G468" s="24">
        <f t="shared" si="187"/>
        <v>-248482.12</v>
      </c>
      <c r="H468" s="25">
        <f t="shared" si="188"/>
        <v>0.41963832510884358</v>
      </c>
      <c r="J468" s="27" t="str">
        <f t="shared" si="189"/>
        <v/>
      </c>
      <c r="L468" s="27" t="str">
        <f t="shared" si="190"/>
        <v/>
      </c>
      <c r="M468" s="30"/>
      <c r="N468" s="30" t="str">
        <f t="shared" si="192"/>
        <v/>
      </c>
      <c r="O468" s="30" t="str">
        <f t="shared" si="193"/>
        <v/>
      </c>
      <c r="P468" s="30" t="str">
        <f t="shared" si="194"/>
        <v/>
      </c>
      <c r="Q468" s="30" t="str">
        <f t="shared" si="195"/>
        <v/>
      </c>
      <c r="R468" s="30" t="str">
        <f t="shared" si="196"/>
        <v/>
      </c>
      <c r="S468" s="30" t="str">
        <f t="shared" si="197"/>
        <v/>
      </c>
      <c r="T468" s="30" t="str">
        <f t="shared" si="198"/>
        <v/>
      </c>
      <c r="U468" s="30"/>
      <c r="V468" s="27">
        <f t="shared" si="199"/>
        <v>24848.212</v>
      </c>
      <c r="W468" s="27">
        <f t="shared" si="200"/>
        <v>29606.7</v>
      </c>
      <c r="X468" s="29" t="str">
        <f t="shared" si="201"/>
        <v>No</v>
      </c>
      <c r="Y468" s="27">
        <f t="shared" si="202"/>
        <v>562527.29999999993</v>
      </c>
      <c r="Z468" s="27">
        <f t="shared" si="203"/>
        <v>532920.6</v>
      </c>
      <c r="AA468" s="27">
        <f t="shared" si="204"/>
        <v>503313.89999999997</v>
      </c>
      <c r="AB468" s="27">
        <f t="shared" si="205"/>
        <v>473707.2</v>
      </c>
      <c r="AC468" s="27">
        <f t="shared" si="206"/>
        <v>444100.5</v>
      </c>
      <c r="AD468" s="27">
        <f t="shared" si="207"/>
        <v>414493.8</v>
      </c>
      <c r="AE468" s="27">
        <f t="shared" si="208"/>
        <v>384887.10000000003</v>
      </c>
      <c r="AF468" s="27">
        <f t="shared" si="209"/>
        <v>355280.39999999997</v>
      </c>
      <c r="AG468" s="27">
        <f t="shared" si="210"/>
        <v>343651.88</v>
      </c>
    </row>
    <row r="469" spans="1:33" x14ac:dyDescent="0.2">
      <c r="A469" s="36" t="s">
        <v>95</v>
      </c>
      <c r="B469" s="36" t="s">
        <v>182</v>
      </c>
      <c r="C469" s="36" t="s">
        <v>183</v>
      </c>
      <c r="D469" s="22" t="str">
        <f t="shared" si="191"/>
        <v>A-CAM II &gt; HC Legacy</v>
      </c>
      <c r="E469" s="23">
        <v>1888434</v>
      </c>
      <c r="F469" s="23">
        <v>2800500.67</v>
      </c>
      <c r="G469" s="24">
        <f t="shared" si="187"/>
        <v>912066.66999999993</v>
      </c>
      <c r="H469" s="25">
        <f t="shared" si="188"/>
        <v>0.48297513707124523</v>
      </c>
      <c r="J469" s="27">
        <f t="shared" si="189"/>
        <v>2800500.67</v>
      </c>
      <c r="L469" s="27" t="str">
        <f t="shared" si="190"/>
        <v/>
      </c>
      <c r="M469" s="30"/>
      <c r="N469" s="30" t="str">
        <f t="shared" si="192"/>
        <v/>
      </c>
      <c r="O469" s="30" t="str">
        <f t="shared" si="193"/>
        <v/>
      </c>
      <c r="P469" s="30" t="str">
        <f t="shared" si="194"/>
        <v/>
      </c>
      <c r="Q469" s="30" t="str">
        <f t="shared" si="195"/>
        <v/>
      </c>
      <c r="R469" s="30" t="str">
        <f t="shared" si="196"/>
        <v/>
      </c>
      <c r="S469" s="30" t="str">
        <f t="shared" si="197"/>
        <v/>
      </c>
      <c r="T469" s="30" t="str">
        <f t="shared" si="198"/>
        <v/>
      </c>
      <c r="U469" s="30"/>
      <c r="V469" s="27" t="str">
        <f t="shared" si="199"/>
        <v/>
      </c>
      <c r="W469" s="27" t="str">
        <f t="shared" si="200"/>
        <v/>
      </c>
      <c r="X469" s="29" t="str">
        <f t="shared" si="201"/>
        <v/>
      </c>
      <c r="Y469" s="27" t="str">
        <f t="shared" si="202"/>
        <v/>
      </c>
      <c r="Z469" s="27" t="str">
        <f t="shared" si="203"/>
        <v/>
      </c>
      <c r="AA469" s="27" t="str">
        <f t="shared" si="204"/>
        <v/>
      </c>
      <c r="AB469" s="27" t="str">
        <f t="shared" si="205"/>
        <v/>
      </c>
      <c r="AC469" s="27" t="str">
        <f t="shared" si="206"/>
        <v/>
      </c>
      <c r="AD469" s="27" t="str">
        <f t="shared" si="207"/>
        <v/>
      </c>
      <c r="AE469" s="27" t="str">
        <f t="shared" si="208"/>
        <v/>
      </c>
      <c r="AF469" s="27" t="str">
        <f t="shared" si="209"/>
        <v/>
      </c>
      <c r="AG469" s="27" t="str">
        <f t="shared" si="210"/>
        <v/>
      </c>
    </row>
    <row r="470" spans="1:33" x14ac:dyDescent="0.2">
      <c r="A470" s="36" t="s">
        <v>95</v>
      </c>
      <c r="B470" s="36" t="s">
        <v>204</v>
      </c>
      <c r="C470" s="36" t="s">
        <v>205</v>
      </c>
      <c r="D470" s="22" t="str">
        <f t="shared" si="191"/>
        <v>Tier 2</v>
      </c>
      <c r="E470" s="23">
        <v>4759596</v>
      </c>
      <c r="F470" s="23">
        <v>4166875.09</v>
      </c>
      <c r="G470" s="24">
        <f t="shared" si="187"/>
        <v>-592720.91000000015</v>
      </c>
      <c r="H470" s="25">
        <f t="shared" si="188"/>
        <v>0.1245317690829222</v>
      </c>
      <c r="J470" s="27" t="str">
        <f t="shared" si="189"/>
        <v/>
      </c>
      <c r="L470" s="27" t="str">
        <f t="shared" si="190"/>
        <v/>
      </c>
      <c r="M470" s="30"/>
      <c r="N470" s="30">
        <f t="shared" si="192"/>
        <v>118544.18200000003</v>
      </c>
      <c r="O470" s="30">
        <f t="shared" si="193"/>
        <v>237979.80000000002</v>
      </c>
      <c r="P470" s="30" t="str">
        <f t="shared" si="194"/>
        <v>No</v>
      </c>
      <c r="Q470" s="30">
        <f t="shared" si="195"/>
        <v>4521616.2</v>
      </c>
      <c r="R470" s="30">
        <f t="shared" si="196"/>
        <v>4283636.4000000004</v>
      </c>
      <c r="S470" s="30">
        <f t="shared" si="197"/>
        <v>4166875.09</v>
      </c>
      <c r="T470" s="30">
        <f t="shared" si="198"/>
        <v>4166875.09</v>
      </c>
      <c r="U470" s="30"/>
      <c r="V470" s="27" t="str">
        <f t="shared" si="199"/>
        <v/>
      </c>
      <c r="W470" s="27" t="str">
        <f t="shared" si="200"/>
        <v/>
      </c>
      <c r="X470" s="29" t="str">
        <f t="shared" si="201"/>
        <v/>
      </c>
      <c r="Y470" s="27" t="str">
        <f t="shared" si="202"/>
        <v/>
      </c>
      <c r="Z470" s="27" t="str">
        <f t="shared" si="203"/>
        <v/>
      </c>
      <c r="AA470" s="27" t="str">
        <f t="shared" si="204"/>
        <v/>
      </c>
      <c r="AB470" s="27" t="str">
        <f t="shared" si="205"/>
        <v/>
      </c>
      <c r="AC470" s="27" t="str">
        <f t="shared" si="206"/>
        <v/>
      </c>
      <c r="AD470" s="27" t="str">
        <f t="shared" si="207"/>
        <v/>
      </c>
      <c r="AE470" s="27" t="str">
        <f t="shared" si="208"/>
        <v/>
      </c>
      <c r="AF470" s="27" t="str">
        <f t="shared" si="209"/>
        <v/>
      </c>
      <c r="AG470" s="27" t="str">
        <f t="shared" si="210"/>
        <v/>
      </c>
    </row>
    <row r="471" spans="1:33" x14ac:dyDescent="0.2">
      <c r="A471" s="36" t="s">
        <v>95</v>
      </c>
      <c r="B471" s="36" t="s">
        <v>33</v>
      </c>
      <c r="C471" s="36" t="s">
        <v>34</v>
      </c>
      <c r="D471" s="22" t="str">
        <f t="shared" si="191"/>
        <v>Tier 3</v>
      </c>
      <c r="E471" s="23">
        <v>1525026</v>
      </c>
      <c r="F471" s="23">
        <v>711143.39</v>
      </c>
      <c r="G471" s="24">
        <f t="shared" si="187"/>
        <v>-813882.61</v>
      </c>
      <c r="H471" s="25">
        <f t="shared" si="188"/>
        <v>0.53368441587225401</v>
      </c>
      <c r="J471" s="27" t="str">
        <f t="shared" si="189"/>
        <v/>
      </c>
      <c r="L471" s="27" t="str">
        <f t="shared" si="190"/>
        <v/>
      </c>
      <c r="M471" s="30"/>
      <c r="N471" s="30" t="str">
        <f t="shared" si="192"/>
        <v/>
      </c>
      <c r="O471" s="30" t="str">
        <f t="shared" si="193"/>
        <v/>
      </c>
      <c r="P471" s="30" t="str">
        <f t="shared" si="194"/>
        <v/>
      </c>
      <c r="Q471" s="30" t="str">
        <f t="shared" si="195"/>
        <v/>
      </c>
      <c r="R471" s="30" t="str">
        <f t="shared" si="196"/>
        <v/>
      </c>
      <c r="S471" s="30" t="str">
        <f t="shared" si="197"/>
        <v/>
      </c>
      <c r="T471" s="30" t="str">
        <f t="shared" si="198"/>
        <v/>
      </c>
      <c r="U471" s="30"/>
      <c r="V471" s="27">
        <f t="shared" si="199"/>
        <v>81388.260999999999</v>
      </c>
      <c r="W471" s="27">
        <f t="shared" si="200"/>
        <v>76251.3</v>
      </c>
      <c r="X471" s="29" t="str">
        <f t="shared" si="201"/>
        <v>Yes</v>
      </c>
      <c r="Y471" s="27">
        <f t="shared" si="202"/>
        <v>1443637.7390000001</v>
      </c>
      <c r="Z471" s="27">
        <f t="shared" si="203"/>
        <v>1362249.4780000001</v>
      </c>
      <c r="AA471" s="27">
        <f t="shared" si="204"/>
        <v>1280861.2169999999</v>
      </c>
      <c r="AB471" s="27">
        <f t="shared" si="205"/>
        <v>1199472.956</v>
      </c>
      <c r="AC471" s="27">
        <f t="shared" si="206"/>
        <v>1118084.6950000001</v>
      </c>
      <c r="AD471" s="27">
        <f t="shared" si="207"/>
        <v>1036696.434</v>
      </c>
      <c r="AE471" s="27">
        <f t="shared" si="208"/>
        <v>955308.17299999995</v>
      </c>
      <c r="AF471" s="27">
        <f t="shared" si="209"/>
        <v>873919.91200000001</v>
      </c>
      <c r="AG471" s="27">
        <f t="shared" si="210"/>
        <v>792531.65100000007</v>
      </c>
    </row>
    <row r="472" spans="1:33" x14ac:dyDescent="0.2">
      <c r="A472" s="36" t="s">
        <v>95</v>
      </c>
      <c r="B472" s="36" t="s">
        <v>499</v>
      </c>
      <c r="C472" s="36" t="s">
        <v>500</v>
      </c>
      <c r="D472" s="22" t="str">
        <f t="shared" si="191"/>
        <v>A-CAM II &gt; HC Legacy</v>
      </c>
      <c r="E472" s="23">
        <v>3085506</v>
      </c>
      <c r="F472" s="23">
        <v>3617547.98</v>
      </c>
      <c r="G472" s="24">
        <f t="shared" si="187"/>
        <v>532041.98</v>
      </c>
      <c r="H472" s="25">
        <f t="shared" si="188"/>
        <v>0.1724326512409958</v>
      </c>
      <c r="J472" s="27">
        <f t="shared" si="189"/>
        <v>3617547.98</v>
      </c>
      <c r="L472" s="27" t="str">
        <f t="shared" si="190"/>
        <v/>
      </c>
      <c r="M472" s="30"/>
      <c r="N472" s="30" t="str">
        <f t="shared" si="192"/>
        <v/>
      </c>
      <c r="O472" s="30" t="str">
        <f t="shared" si="193"/>
        <v/>
      </c>
      <c r="P472" s="30" t="str">
        <f t="shared" si="194"/>
        <v/>
      </c>
      <c r="Q472" s="30" t="str">
        <f t="shared" si="195"/>
        <v/>
      </c>
      <c r="R472" s="30" t="str">
        <f t="shared" si="196"/>
        <v/>
      </c>
      <c r="S472" s="30" t="str">
        <f t="shared" si="197"/>
        <v/>
      </c>
      <c r="T472" s="30" t="str">
        <f t="shared" si="198"/>
        <v/>
      </c>
      <c r="U472" s="30"/>
      <c r="V472" s="27" t="str">
        <f t="shared" si="199"/>
        <v/>
      </c>
      <c r="W472" s="27" t="str">
        <f t="shared" si="200"/>
        <v/>
      </c>
      <c r="X472" s="29" t="str">
        <f t="shared" si="201"/>
        <v/>
      </c>
      <c r="Y472" s="27" t="str">
        <f t="shared" si="202"/>
        <v/>
      </c>
      <c r="Z472" s="27" t="str">
        <f t="shared" si="203"/>
        <v/>
      </c>
      <c r="AA472" s="27" t="str">
        <f t="shared" si="204"/>
        <v/>
      </c>
      <c r="AB472" s="27" t="str">
        <f t="shared" si="205"/>
        <v/>
      </c>
      <c r="AC472" s="27" t="str">
        <f t="shared" si="206"/>
        <v/>
      </c>
      <c r="AD472" s="27" t="str">
        <f t="shared" si="207"/>
        <v/>
      </c>
      <c r="AE472" s="27" t="str">
        <f t="shared" si="208"/>
        <v/>
      </c>
      <c r="AF472" s="27" t="str">
        <f t="shared" si="209"/>
        <v/>
      </c>
      <c r="AG472" s="27" t="str">
        <f t="shared" si="210"/>
        <v/>
      </c>
    </row>
    <row r="473" spans="1:33" x14ac:dyDescent="0.2">
      <c r="A473" s="36" t="s">
        <v>95</v>
      </c>
      <c r="B473" s="36" t="s">
        <v>609</v>
      </c>
      <c r="C473" s="36" t="s">
        <v>610</v>
      </c>
      <c r="D473" s="22" t="str">
        <f t="shared" si="191"/>
        <v>A-CAM II &gt; HC Legacy</v>
      </c>
      <c r="E473" s="23">
        <v>851403</v>
      </c>
      <c r="F473" s="23">
        <v>1251349.54</v>
      </c>
      <c r="G473" s="24">
        <f t="shared" si="187"/>
        <v>399946.54000000004</v>
      </c>
      <c r="H473" s="25">
        <f t="shared" si="188"/>
        <v>0.46974997739026059</v>
      </c>
      <c r="J473" s="27">
        <f t="shared" si="189"/>
        <v>1251349.54</v>
      </c>
      <c r="L473" s="27" t="str">
        <f t="shared" si="190"/>
        <v/>
      </c>
      <c r="M473" s="30"/>
      <c r="N473" s="30" t="str">
        <f t="shared" si="192"/>
        <v/>
      </c>
      <c r="O473" s="30" t="str">
        <f t="shared" si="193"/>
        <v/>
      </c>
      <c r="P473" s="30" t="str">
        <f t="shared" si="194"/>
        <v/>
      </c>
      <c r="Q473" s="30" t="str">
        <f t="shared" si="195"/>
        <v/>
      </c>
      <c r="R473" s="30" t="str">
        <f t="shared" si="196"/>
        <v/>
      </c>
      <c r="S473" s="30" t="str">
        <f t="shared" si="197"/>
        <v/>
      </c>
      <c r="T473" s="30" t="str">
        <f t="shared" si="198"/>
        <v/>
      </c>
      <c r="U473" s="30"/>
      <c r="V473" s="27" t="str">
        <f t="shared" si="199"/>
        <v/>
      </c>
      <c r="W473" s="27" t="str">
        <f t="shared" si="200"/>
        <v/>
      </c>
      <c r="X473" s="29" t="str">
        <f t="shared" si="201"/>
        <v/>
      </c>
      <c r="Y473" s="27" t="str">
        <f t="shared" si="202"/>
        <v/>
      </c>
      <c r="Z473" s="27" t="str">
        <f t="shared" si="203"/>
        <v/>
      </c>
      <c r="AA473" s="27" t="str">
        <f t="shared" si="204"/>
        <v/>
      </c>
      <c r="AB473" s="27" t="str">
        <f t="shared" si="205"/>
        <v/>
      </c>
      <c r="AC473" s="27" t="str">
        <f t="shared" si="206"/>
        <v/>
      </c>
      <c r="AD473" s="27" t="str">
        <f t="shared" si="207"/>
        <v/>
      </c>
      <c r="AE473" s="27" t="str">
        <f t="shared" si="208"/>
        <v/>
      </c>
      <c r="AF473" s="27" t="str">
        <f t="shared" si="209"/>
        <v/>
      </c>
      <c r="AG473" s="27" t="str">
        <f t="shared" si="210"/>
        <v/>
      </c>
    </row>
    <row r="474" spans="1:33" x14ac:dyDescent="0.2">
      <c r="A474" s="36" t="s">
        <v>95</v>
      </c>
      <c r="B474" s="36" t="s">
        <v>691</v>
      </c>
      <c r="C474" s="36" t="s">
        <v>692</v>
      </c>
      <c r="D474" s="22" t="str">
        <f t="shared" si="191"/>
        <v>Tier 3</v>
      </c>
      <c r="E474" s="23">
        <v>9304152</v>
      </c>
      <c r="F474" s="23">
        <v>3624764.46</v>
      </c>
      <c r="G474" s="24">
        <f t="shared" si="187"/>
        <v>-5679387.54</v>
      </c>
      <c r="H474" s="25">
        <f t="shared" si="188"/>
        <v>0.61041431180402039</v>
      </c>
      <c r="J474" s="27" t="str">
        <f t="shared" si="189"/>
        <v/>
      </c>
      <c r="L474" s="27" t="str">
        <f t="shared" si="190"/>
        <v/>
      </c>
      <c r="M474" s="30"/>
      <c r="N474" s="30" t="str">
        <f t="shared" si="192"/>
        <v/>
      </c>
      <c r="O474" s="30" t="str">
        <f t="shared" si="193"/>
        <v/>
      </c>
      <c r="P474" s="30" t="str">
        <f t="shared" si="194"/>
        <v/>
      </c>
      <c r="Q474" s="30" t="str">
        <f t="shared" si="195"/>
        <v/>
      </c>
      <c r="R474" s="30" t="str">
        <f t="shared" si="196"/>
        <v/>
      </c>
      <c r="S474" s="30" t="str">
        <f t="shared" si="197"/>
        <v/>
      </c>
      <c r="T474" s="30" t="str">
        <f t="shared" si="198"/>
        <v/>
      </c>
      <c r="U474" s="30"/>
      <c r="V474" s="27">
        <f t="shared" si="199"/>
        <v>567938.75400000007</v>
      </c>
      <c r="W474" s="27">
        <f t="shared" si="200"/>
        <v>465207.60000000003</v>
      </c>
      <c r="X474" s="29" t="str">
        <f t="shared" si="201"/>
        <v>Yes</v>
      </c>
      <c r="Y474" s="27">
        <f t="shared" si="202"/>
        <v>8736213.2459999993</v>
      </c>
      <c r="Z474" s="27">
        <f t="shared" si="203"/>
        <v>8168274.4920000006</v>
      </c>
      <c r="AA474" s="27">
        <f t="shared" si="204"/>
        <v>7600335.7379999999</v>
      </c>
      <c r="AB474" s="27">
        <f t="shared" si="205"/>
        <v>7032396.9839999992</v>
      </c>
      <c r="AC474" s="27">
        <f t="shared" si="206"/>
        <v>6464458.2300000004</v>
      </c>
      <c r="AD474" s="27">
        <f t="shared" si="207"/>
        <v>5896519.4759999998</v>
      </c>
      <c r="AE474" s="27">
        <f t="shared" si="208"/>
        <v>5328580.7220000001</v>
      </c>
      <c r="AF474" s="27">
        <f t="shared" si="209"/>
        <v>4760641.9680000003</v>
      </c>
      <c r="AG474" s="27">
        <f t="shared" si="210"/>
        <v>4192703.2140000002</v>
      </c>
    </row>
    <row r="475" spans="1:33" x14ac:dyDescent="0.2">
      <c r="A475" s="36" t="s">
        <v>95</v>
      </c>
      <c r="B475" s="36" t="s">
        <v>1007</v>
      </c>
      <c r="C475" s="36" t="s">
        <v>1008</v>
      </c>
      <c r="D475" s="22" t="str">
        <f t="shared" si="191"/>
        <v>Tier 3</v>
      </c>
      <c r="E475" s="23">
        <v>9700668</v>
      </c>
      <c r="F475" s="23">
        <v>6090240.5199999996</v>
      </c>
      <c r="G475" s="24">
        <f t="shared" si="187"/>
        <v>-3610427.4800000004</v>
      </c>
      <c r="H475" s="25">
        <f t="shared" si="188"/>
        <v>0.37218338778319188</v>
      </c>
      <c r="J475" s="27" t="str">
        <f t="shared" si="189"/>
        <v/>
      </c>
      <c r="L475" s="27" t="str">
        <f t="shared" si="190"/>
        <v/>
      </c>
      <c r="M475" s="30"/>
      <c r="N475" s="30" t="str">
        <f t="shared" si="192"/>
        <v/>
      </c>
      <c r="O475" s="30" t="str">
        <f t="shared" si="193"/>
        <v/>
      </c>
      <c r="P475" s="30" t="str">
        <f t="shared" si="194"/>
        <v/>
      </c>
      <c r="Q475" s="30" t="str">
        <f t="shared" si="195"/>
        <v/>
      </c>
      <c r="R475" s="30" t="str">
        <f t="shared" si="196"/>
        <v/>
      </c>
      <c r="S475" s="30" t="str">
        <f t="shared" si="197"/>
        <v/>
      </c>
      <c r="T475" s="30" t="str">
        <f t="shared" si="198"/>
        <v/>
      </c>
      <c r="U475" s="30"/>
      <c r="V475" s="27">
        <f t="shared" si="199"/>
        <v>361042.74800000008</v>
      </c>
      <c r="W475" s="27">
        <f t="shared" si="200"/>
        <v>485033.4</v>
      </c>
      <c r="X475" s="29" t="str">
        <f t="shared" si="201"/>
        <v>No</v>
      </c>
      <c r="Y475" s="27">
        <f t="shared" si="202"/>
        <v>9215634.5999999996</v>
      </c>
      <c r="Z475" s="27">
        <f t="shared" si="203"/>
        <v>8730601.2000000011</v>
      </c>
      <c r="AA475" s="27">
        <f t="shared" si="204"/>
        <v>8245567.7999999998</v>
      </c>
      <c r="AB475" s="27">
        <f t="shared" si="205"/>
        <v>7760534.4000000004</v>
      </c>
      <c r="AC475" s="27">
        <f t="shared" si="206"/>
        <v>7275501</v>
      </c>
      <c r="AD475" s="27">
        <f t="shared" si="207"/>
        <v>6790467.5999999996</v>
      </c>
      <c r="AE475" s="27">
        <f t="shared" si="208"/>
        <v>6305434.2000000002</v>
      </c>
      <c r="AF475" s="27">
        <f t="shared" si="209"/>
        <v>6090240.5199999996</v>
      </c>
      <c r="AG475" s="27">
        <f t="shared" si="210"/>
        <v>6090240.5199999996</v>
      </c>
    </row>
    <row r="476" spans="1:33" x14ac:dyDescent="0.2">
      <c r="A476" s="36" t="s">
        <v>95</v>
      </c>
      <c r="B476" s="36" t="s">
        <v>1015</v>
      </c>
      <c r="C476" s="36" t="s">
        <v>1016</v>
      </c>
      <c r="D476" s="22" t="str">
        <f t="shared" si="191"/>
        <v>Tier 3</v>
      </c>
      <c r="E476" s="23">
        <v>3933030</v>
      </c>
      <c r="F476" s="23">
        <v>974582.09</v>
      </c>
      <c r="G476" s="24">
        <f t="shared" si="187"/>
        <v>-2958447.91</v>
      </c>
      <c r="H476" s="25">
        <f t="shared" si="188"/>
        <v>0.75220578281884454</v>
      </c>
      <c r="J476" s="27" t="str">
        <f t="shared" si="189"/>
        <v/>
      </c>
      <c r="L476" s="27" t="str">
        <f t="shared" si="190"/>
        <v/>
      </c>
      <c r="M476" s="30"/>
      <c r="N476" s="30" t="str">
        <f t="shared" si="192"/>
        <v/>
      </c>
      <c r="O476" s="30" t="str">
        <f t="shared" si="193"/>
        <v/>
      </c>
      <c r="P476" s="30" t="str">
        <f t="shared" si="194"/>
        <v/>
      </c>
      <c r="Q476" s="30" t="str">
        <f t="shared" si="195"/>
        <v/>
      </c>
      <c r="R476" s="30" t="str">
        <f t="shared" si="196"/>
        <v/>
      </c>
      <c r="S476" s="30" t="str">
        <f t="shared" si="197"/>
        <v/>
      </c>
      <c r="T476" s="30" t="str">
        <f t="shared" si="198"/>
        <v/>
      </c>
      <c r="U476" s="30"/>
      <c r="V476" s="27">
        <f t="shared" si="199"/>
        <v>295844.79100000003</v>
      </c>
      <c r="W476" s="27">
        <f t="shared" si="200"/>
        <v>196651.5</v>
      </c>
      <c r="X476" s="29" t="str">
        <f t="shared" si="201"/>
        <v>Yes</v>
      </c>
      <c r="Y476" s="27">
        <f t="shared" si="202"/>
        <v>3637185.2090000003</v>
      </c>
      <c r="Z476" s="27">
        <f t="shared" si="203"/>
        <v>3341340.4180000001</v>
      </c>
      <c r="AA476" s="27">
        <f t="shared" si="204"/>
        <v>3045495.6269999999</v>
      </c>
      <c r="AB476" s="27">
        <f t="shared" si="205"/>
        <v>2749650.8360000001</v>
      </c>
      <c r="AC476" s="27">
        <f t="shared" si="206"/>
        <v>2453806.0449999999</v>
      </c>
      <c r="AD476" s="27">
        <f t="shared" si="207"/>
        <v>2157961.2540000002</v>
      </c>
      <c r="AE476" s="27">
        <f t="shared" si="208"/>
        <v>1862116.463</v>
      </c>
      <c r="AF476" s="27">
        <f t="shared" si="209"/>
        <v>1566271.672</v>
      </c>
      <c r="AG476" s="27">
        <f t="shared" si="210"/>
        <v>1270426.8810000001</v>
      </c>
    </row>
    <row r="477" spans="1:33" x14ac:dyDescent="0.2">
      <c r="A477" s="36" t="s">
        <v>95</v>
      </c>
      <c r="B477" s="36" t="s">
        <v>1082</v>
      </c>
      <c r="C477" s="36" t="s">
        <v>1083</v>
      </c>
      <c r="D477" s="22" t="str">
        <f t="shared" si="191"/>
        <v>A-CAM II &gt; HC Legacy</v>
      </c>
      <c r="E477" s="23">
        <v>1454046</v>
      </c>
      <c r="F477" s="23">
        <v>2001783.5099999998</v>
      </c>
      <c r="G477" s="24">
        <f t="shared" si="187"/>
        <v>547737.50999999978</v>
      </c>
      <c r="H477" s="25">
        <f t="shared" si="188"/>
        <v>0.37669888710535965</v>
      </c>
      <c r="J477" s="27">
        <f t="shared" si="189"/>
        <v>2001783.5099999998</v>
      </c>
      <c r="L477" s="27" t="str">
        <f t="shared" si="190"/>
        <v/>
      </c>
      <c r="M477" s="30"/>
      <c r="N477" s="30" t="str">
        <f t="shared" si="192"/>
        <v/>
      </c>
      <c r="O477" s="30" t="str">
        <f t="shared" si="193"/>
        <v/>
      </c>
      <c r="P477" s="30" t="str">
        <f t="shared" si="194"/>
        <v/>
      </c>
      <c r="Q477" s="30" t="str">
        <f t="shared" si="195"/>
        <v/>
      </c>
      <c r="R477" s="30" t="str">
        <f t="shared" si="196"/>
        <v/>
      </c>
      <c r="S477" s="30" t="str">
        <f t="shared" si="197"/>
        <v/>
      </c>
      <c r="T477" s="30" t="str">
        <f t="shared" si="198"/>
        <v/>
      </c>
      <c r="U477" s="30"/>
      <c r="V477" s="27" t="str">
        <f t="shared" si="199"/>
        <v/>
      </c>
      <c r="W477" s="27" t="str">
        <f t="shared" si="200"/>
        <v/>
      </c>
      <c r="X477" s="29" t="str">
        <f t="shared" si="201"/>
        <v/>
      </c>
      <c r="Y477" s="27" t="str">
        <f t="shared" si="202"/>
        <v/>
      </c>
      <c r="Z477" s="27" t="str">
        <f t="shared" si="203"/>
        <v/>
      </c>
      <c r="AA477" s="27" t="str">
        <f t="shared" si="204"/>
        <v/>
      </c>
      <c r="AB477" s="27" t="str">
        <f t="shared" si="205"/>
        <v/>
      </c>
      <c r="AC477" s="27" t="str">
        <f t="shared" si="206"/>
        <v/>
      </c>
      <c r="AD477" s="27" t="str">
        <f t="shared" si="207"/>
        <v/>
      </c>
      <c r="AE477" s="27" t="str">
        <f t="shared" si="208"/>
        <v/>
      </c>
      <c r="AF477" s="27" t="str">
        <f t="shared" si="209"/>
        <v/>
      </c>
      <c r="AG477" s="27" t="str">
        <f t="shared" si="210"/>
        <v/>
      </c>
    </row>
    <row r="478" spans="1:33" x14ac:dyDescent="0.2">
      <c r="A478" s="36" t="s">
        <v>96</v>
      </c>
      <c r="B478" s="36" t="s">
        <v>149</v>
      </c>
      <c r="C478" s="36" t="s">
        <v>150</v>
      </c>
      <c r="D478" s="22" t="str">
        <f t="shared" si="191"/>
        <v>Tier 2</v>
      </c>
      <c r="E478" s="23">
        <v>3631758</v>
      </c>
      <c r="F478" s="23">
        <v>2807224.12</v>
      </c>
      <c r="G478" s="24">
        <f t="shared" si="187"/>
        <v>-824533.87999999989</v>
      </c>
      <c r="H478" s="25">
        <f t="shared" si="188"/>
        <v>0.22703436737800259</v>
      </c>
      <c r="J478" s="27" t="str">
        <f t="shared" si="189"/>
        <v/>
      </c>
      <c r="L478" s="27" t="str">
        <f t="shared" si="190"/>
        <v/>
      </c>
      <c r="M478" s="30"/>
      <c r="N478" s="30">
        <f t="shared" si="192"/>
        <v>164906.77599999998</v>
      </c>
      <c r="O478" s="30">
        <f t="shared" si="193"/>
        <v>181587.90000000002</v>
      </c>
      <c r="P478" s="30" t="str">
        <f t="shared" si="194"/>
        <v>No</v>
      </c>
      <c r="Q478" s="30">
        <f t="shared" si="195"/>
        <v>3450170.0999999996</v>
      </c>
      <c r="R478" s="30">
        <f t="shared" si="196"/>
        <v>3268582.2</v>
      </c>
      <c r="S478" s="30">
        <f t="shared" si="197"/>
        <v>3086994.3</v>
      </c>
      <c r="T478" s="30">
        <f t="shared" si="198"/>
        <v>2905406.4000000004</v>
      </c>
      <c r="U478" s="30"/>
      <c r="V478" s="27" t="str">
        <f t="shared" si="199"/>
        <v/>
      </c>
      <c r="W478" s="27" t="str">
        <f t="shared" si="200"/>
        <v/>
      </c>
      <c r="X478" s="29" t="str">
        <f t="shared" si="201"/>
        <v/>
      </c>
      <c r="Y478" s="27" t="str">
        <f t="shared" si="202"/>
        <v/>
      </c>
      <c r="Z478" s="27" t="str">
        <f t="shared" si="203"/>
        <v/>
      </c>
      <c r="AA478" s="27" t="str">
        <f t="shared" si="204"/>
        <v/>
      </c>
      <c r="AB478" s="27" t="str">
        <f t="shared" si="205"/>
        <v/>
      </c>
      <c r="AC478" s="27" t="str">
        <f t="shared" si="206"/>
        <v/>
      </c>
      <c r="AD478" s="27" t="str">
        <f t="shared" si="207"/>
        <v/>
      </c>
      <c r="AE478" s="27" t="str">
        <f t="shared" si="208"/>
        <v/>
      </c>
      <c r="AF478" s="27" t="str">
        <f t="shared" si="209"/>
        <v/>
      </c>
      <c r="AG478" s="27" t="str">
        <f t="shared" si="210"/>
        <v/>
      </c>
    </row>
    <row r="479" spans="1:33" x14ac:dyDescent="0.2">
      <c r="A479" s="36" t="s">
        <v>96</v>
      </c>
      <c r="B479" s="36" t="s">
        <v>70</v>
      </c>
      <c r="C479" s="36" t="s">
        <v>71</v>
      </c>
      <c r="D479" s="22" t="str">
        <f t="shared" si="191"/>
        <v>A-CAM II &gt; HC Legacy</v>
      </c>
      <c r="E479" s="23">
        <v>204180</v>
      </c>
      <c r="F479" s="23">
        <v>371948.14</v>
      </c>
      <c r="G479" s="24">
        <f t="shared" si="187"/>
        <v>167768.14000000001</v>
      </c>
      <c r="H479" s="25">
        <f t="shared" si="188"/>
        <v>0.82166784210010779</v>
      </c>
      <c r="J479" s="27">
        <f t="shared" si="189"/>
        <v>371948.14</v>
      </c>
      <c r="L479" s="27" t="str">
        <f t="shared" si="190"/>
        <v/>
      </c>
      <c r="M479" s="30"/>
      <c r="N479" s="30" t="str">
        <f t="shared" si="192"/>
        <v/>
      </c>
      <c r="O479" s="30" t="str">
        <f t="shared" si="193"/>
        <v/>
      </c>
      <c r="P479" s="30" t="str">
        <f t="shared" si="194"/>
        <v/>
      </c>
      <c r="Q479" s="30" t="str">
        <f t="shared" si="195"/>
        <v/>
      </c>
      <c r="R479" s="30" t="str">
        <f t="shared" si="196"/>
        <v/>
      </c>
      <c r="S479" s="30" t="str">
        <f t="shared" si="197"/>
        <v/>
      </c>
      <c r="T479" s="30" t="str">
        <f t="shared" si="198"/>
        <v/>
      </c>
      <c r="U479" s="30"/>
      <c r="V479" s="27" t="str">
        <f t="shared" si="199"/>
        <v/>
      </c>
      <c r="W479" s="27" t="str">
        <f t="shared" si="200"/>
        <v/>
      </c>
      <c r="X479" s="29" t="str">
        <f t="shared" si="201"/>
        <v/>
      </c>
      <c r="Y479" s="27" t="str">
        <f t="shared" si="202"/>
        <v/>
      </c>
      <c r="Z479" s="27" t="str">
        <f t="shared" si="203"/>
        <v/>
      </c>
      <c r="AA479" s="27" t="str">
        <f t="shared" si="204"/>
        <v/>
      </c>
      <c r="AB479" s="27" t="str">
        <f t="shared" si="205"/>
        <v/>
      </c>
      <c r="AC479" s="27" t="str">
        <f t="shared" si="206"/>
        <v/>
      </c>
      <c r="AD479" s="27" t="str">
        <f t="shared" si="207"/>
        <v/>
      </c>
      <c r="AE479" s="27" t="str">
        <f t="shared" si="208"/>
        <v/>
      </c>
      <c r="AF479" s="27" t="str">
        <f t="shared" si="209"/>
        <v/>
      </c>
      <c r="AG479" s="27" t="str">
        <f t="shared" si="210"/>
        <v/>
      </c>
    </row>
    <row r="480" spans="1:33" x14ac:dyDescent="0.2">
      <c r="A480" s="36" t="s">
        <v>96</v>
      </c>
      <c r="B480" s="36" t="s">
        <v>200</v>
      </c>
      <c r="C480" s="36" t="s">
        <v>201</v>
      </c>
      <c r="D480" s="22" t="str">
        <f t="shared" si="191"/>
        <v>Tier 3</v>
      </c>
      <c r="E480" s="23">
        <v>1542060</v>
      </c>
      <c r="F480" s="23">
        <v>169047.07</v>
      </c>
      <c r="G480" s="24">
        <f t="shared" si="187"/>
        <v>-1373012.93</v>
      </c>
      <c r="H480" s="25">
        <f t="shared" si="188"/>
        <v>0.89037581546762123</v>
      </c>
      <c r="J480" s="27" t="str">
        <f t="shared" si="189"/>
        <v/>
      </c>
      <c r="L480" s="27" t="str">
        <f t="shared" si="190"/>
        <v/>
      </c>
      <c r="M480" s="30"/>
      <c r="N480" s="30" t="str">
        <f t="shared" si="192"/>
        <v/>
      </c>
      <c r="O480" s="30" t="str">
        <f t="shared" si="193"/>
        <v/>
      </c>
      <c r="P480" s="30" t="str">
        <f t="shared" si="194"/>
        <v/>
      </c>
      <c r="Q480" s="30" t="str">
        <f t="shared" si="195"/>
        <v/>
      </c>
      <c r="R480" s="30" t="str">
        <f t="shared" si="196"/>
        <v/>
      </c>
      <c r="S480" s="30" t="str">
        <f t="shared" si="197"/>
        <v/>
      </c>
      <c r="T480" s="30" t="str">
        <f t="shared" si="198"/>
        <v/>
      </c>
      <c r="U480" s="30"/>
      <c r="V480" s="27">
        <f t="shared" si="199"/>
        <v>137301.29300000001</v>
      </c>
      <c r="W480" s="27">
        <f t="shared" si="200"/>
        <v>77103</v>
      </c>
      <c r="X480" s="29" t="str">
        <f t="shared" si="201"/>
        <v>Yes</v>
      </c>
      <c r="Y480" s="27">
        <f t="shared" si="202"/>
        <v>1404758.7069999999</v>
      </c>
      <c r="Z480" s="27">
        <f t="shared" si="203"/>
        <v>1267457.4140000001</v>
      </c>
      <c r="AA480" s="27">
        <f t="shared" si="204"/>
        <v>1130156.1209999998</v>
      </c>
      <c r="AB480" s="27">
        <f t="shared" si="205"/>
        <v>992854.82799999998</v>
      </c>
      <c r="AC480" s="27">
        <f t="shared" si="206"/>
        <v>855553.53499999992</v>
      </c>
      <c r="AD480" s="27">
        <f t="shared" si="207"/>
        <v>718252.24200000009</v>
      </c>
      <c r="AE480" s="27">
        <f t="shared" si="208"/>
        <v>580950.94900000002</v>
      </c>
      <c r="AF480" s="27">
        <f t="shared" si="209"/>
        <v>443649.65600000002</v>
      </c>
      <c r="AG480" s="27">
        <f t="shared" si="210"/>
        <v>306348.36300000001</v>
      </c>
    </row>
    <row r="481" spans="1:33" x14ac:dyDescent="0.2">
      <c r="A481" s="36" t="s">
        <v>96</v>
      </c>
      <c r="B481" s="36" t="s">
        <v>212</v>
      </c>
      <c r="C481" s="36" t="s">
        <v>213</v>
      </c>
      <c r="D481" s="22" t="str">
        <f t="shared" si="191"/>
        <v>A-CAM II &gt; HC Legacy</v>
      </c>
      <c r="E481" s="23">
        <v>231126</v>
      </c>
      <c r="F481" s="23">
        <v>525946.5</v>
      </c>
      <c r="G481" s="24">
        <f t="shared" si="187"/>
        <v>294820.5</v>
      </c>
      <c r="H481" s="25">
        <f t="shared" si="188"/>
        <v>1.2755834479894084</v>
      </c>
      <c r="J481" s="27">
        <f t="shared" si="189"/>
        <v>525946.5</v>
      </c>
      <c r="L481" s="27" t="str">
        <f t="shared" si="190"/>
        <v/>
      </c>
      <c r="M481" s="30"/>
      <c r="N481" s="30" t="str">
        <f t="shared" si="192"/>
        <v/>
      </c>
      <c r="O481" s="30" t="str">
        <f t="shared" si="193"/>
        <v/>
      </c>
      <c r="P481" s="30" t="str">
        <f t="shared" si="194"/>
        <v/>
      </c>
      <c r="Q481" s="30" t="str">
        <f t="shared" si="195"/>
        <v/>
      </c>
      <c r="R481" s="30" t="str">
        <f t="shared" si="196"/>
        <v/>
      </c>
      <c r="S481" s="30" t="str">
        <f t="shared" si="197"/>
        <v/>
      </c>
      <c r="T481" s="30" t="str">
        <f t="shared" si="198"/>
        <v/>
      </c>
      <c r="U481" s="30"/>
      <c r="V481" s="27" t="str">
        <f t="shared" si="199"/>
        <v/>
      </c>
      <c r="W481" s="27" t="str">
        <f t="shared" si="200"/>
        <v/>
      </c>
      <c r="X481" s="29" t="str">
        <f t="shared" si="201"/>
        <v/>
      </c>
      <c r="Y481" s="27" t="str">
        <f t="shared" si="202"/>
        <v/>
      </c>
      <c r="Z481" s="27" t="str">
        <f t="shared" si="203"/>
        <v/>
      </c>
      <c r="AA481" s="27" t="str">
        <f t="shared" si="204"/>
        <v/>
      </c>
      <c r="AB481" s="27" t="str">
        <f t="shared" si="205"/>
        <v/>
      </c>
      <c r="AC481" s="27" t="str">
        <f t="shared" si="206"/>
        <v/>
      </c>
      <c r="AD481" s="27" t="str">
        <f t="shared" si="207"/>
        <v/>
      </c>
      <c r="AE481" s="27" t="str">
        <f t="shared" si="208"/>
        <v/>
      </c>
      <c r="AF481" s="27" t="str">
        <f t="shared" si="209"/>
        <v/>
      </c>
      <c r="AG481" s="27" t="str">
        <f t="shared" si="210"/>
        <v/>
      </c>
    </row>
    <row r="482" spans="1:33" x14ac:dyDescent="0.2">
      <c r="A482" s="36" t="s">
        <v>96</v>
      </c>
      <c r="B482" s="36" t="s">
        <v>230</v>
      </c>
      <c r="C482" s="36" t="s">
        <v>231</v>
      </c>
      <c r="D482" s="22" t="str">
        <f t="shared" si="191"/>
        <v>Tier 3</v>
      </c>
      <c r="E482" s="23">
        <v>4190076</v>
      </c>
      <c r="F482" s="23">
        <v>362467.7</v>
      </c>
      <c r="G482" s="24">
        <f t="shared" si="187"/>
        <v>-3827608.3</v>
      </c>
      <c r="H482" s="25">
        <f t="shared" si="188"/>
        <v>0.91349376479090116</v>
      </c>
      <c r="J482" s="27" t="str">
        <f t="shared" si="189"/>
        <v/>
      </c>
      <c r="L482" s="27" t="str">
        <f t="shared" si="190"/>
        <v/>
      </c>
      <c r="M482" s="30"/>
      <c r="N482" s="30" t="str">
        <f t="shared" si="192"/>
        <v/>
      </c>
      <c r="O482" s="30" t="str">
        <f t="shared" si="193"/>
        <v/>
      </c>
      <c r="P482" s="30" t="str">
        <f t="shared" si="194"/>
        <v/>
      </c>
      <c r="Q482" s="30" t="str">
        <f t="shared" si="195"/>
        <v/>
      </c>
      <c r="R482" s="30" t="str">
        <f t="shared" si="196"/>
        <v/>
      </c>
      <c r="S482" s="30" t="str">
        <f t="shared" si="197"/>
        <v/>
      </c>
      <c r="T482" s="30" t="str">
        <f t="shared" si="198"/>
        <v/>
      </c>
      <c r="U482" s="30"/>
      <c r="V482" s="27">
        <f t="shared" si="199"/>
        <v>382760.83</v>
      </c>
      <c r="W482" s="27">
        <f t="shared" si="200"/>
        <v>209503.80000000002</v>
      </c>
      <c r="X482" s="29" t="str">
        <f t="shared" si="201"/>
        <v>Yes</v>
      </c>
      <c r="Y482" s="27">
        <f t="shared" si="202"/>
        <v>3807315.17</v>
      </c>
      <c r="Z482" s="27">
        <f t="shared" si="203"/>
        <v>3424554.3400000003</v>
      </c>
      <c r="AA482" s="27">
        <f t="shared" si="204"/>
        <v>3041793.51</v>
      </c>
      <c r="AB482" s="27">
        <f t="shared" si="205"/>
        <v>2659032.6800000002</v>
      </c>
      <c r="AC482" s="27">
        <f t="shared" si="206"/>
        <v>2276271.85</v>
      </c>
      <c r="AD482" s="27">
        <f t="shared" si="207"/>
        <v>1893511.02</v>
      </c>
      <c r="AE482" s="27">
        <f t="shared" si="208"/>
        <v>1510750.19</v>
      </c>
      <c r="AF482" s="27">
        <f t="shared" si="209"/>
        <v>1127989.3600000001</v>
      </c>
      <c r="AG482" s="27">
        <f t="shared" si="210"/>
        <v>745228.53</v>
      </c>
    </row>
    <row r="483" spans="1:33" x14ac:dyDescent="0.2">
      <c r="A483" s="36" t="s">
        <v>96</v>
      </c>
      <c r="B483" s="36" t="s">
        <v>260</v>
      </c>
      <c r="C483" s="36" t="s">
        <v>261</v>
      </c>
      <c r="D483" s="22" t="str">
        <f t="shared" si="191"/>
        <v>Tier 2</v>
      </c>
      <c r="E483" s="23">
        <v>4445718</v>
      </c>
      <c r="F483" s="23">
        <v>3402892.13</v>
      </c>
      <c r="G483" s="24">
        <f t="shared" si="187"/>
        <v>-1042825.8700000001</v>
      </c>
      <c r="H483" s="25">
        <f t="shared" si="188"/>
        <v>0.23456860511620398</v>
      </c>
      <c r="J483" s="27" t="str">
        <f t="shared" si="189"/>
        <v/>
      </c>
      <c r="L483" s="27" t="str">
        <f t="shared" si="190"/>
        <v/>
      </c>
      <c r="M483" s="30"/>
      <c r="N483" s="30">
        <f t="shared" si="192"/>
        <v>208565.17400000003</v>
      </c>
      <c r="O483" s="30">
        <f t="shared" si="193"/>
        <v>222285.90000000002</v>
      </c>
      <c r="P483" s="30" t="str">
        <f t="shared" si="194"/>
        <v>No</v>
      </c>
      <c r="Q483" s="30">
        <f t="shared" si="195"/>
        <v>4223432.0999999996</v>
      </c>
      <c r="R483" s="30">
        <f t="shared" si="196"/>
        <v>4001146.2</v>
      </c>
      <c r="S483" s="30">
        <f t="shared" si="197"/>
        <v>3778860.3</v>
      </c>
      <c r="T483" s="30">
        <f t="shared" si="198"/>
        <v>3556574.4000000004</v>
      </c>
      <c r="U483" s="30"/>
      <c r="V483" s="27" t="str">
        <f t="shared" si="199"/>
        <v/>
      </c>
      <c r="W483" s="27" t="str">
        <f t="shared" si="200"/>
        <v/>
      </c>
      <c r="X483" s="29" t="str">
        <f t="shared" si="201"/>
        <v/>
      </c>
      <c r="Y483" s="27" t="str">
        <f t="shared" si="202"/>
        <v/>
      </c>
      <c r="Z483" s="27" t="str">
        <f t="shared" si="203"/>
        <v/>
      </c>
      <c r="AA483" s="27" t="str">
        <f t="shared" si="204"/>
        <v/>
      </c>
      <c r="AB483" s="27" t="str">
        <f t="shared" si="205"/>
        <v/>
      </c>
      <c r="AC483" s="27" t="str">
        <f t="shared" si="206"/>
        <v/>
      </c>
      <c r="AD483" s="27" t="str">
        <f t="shared" si="207"/>
        <v/>
      </c>
      <c r="AE483" s="27" t="str">
        <f t="shared" si="208"/>
        <v/>
      </c>
      <c r="AF483" s="27" t="str">
        <f t="shared" si="209"/>
        <v/>
      </c>
      <c r="AG483" s="27" t="str">
        <f t="shared" si="210"/>
        <v/>
      </c>
    </row>
    <row r="484" spans="1:33" x14ac:dyDescent="0.2">
      <c r="A484" s="36" t="s">
        <v>96</v>
      </c>
      <c r="B484" s="36" t="s">
        <v>280</v>
      </c>
      <c r="C484" s="36" t="s">
        <v>281</v>
      </c>
      <c r="D484" s="22" t="str">
        <f t="shared" si="191"/>
        <v>A-CAM II &gt; HC Legacy</v>
      </c>
      <c r="E484" s="23">
        <v>203820</v>
      </c>
      <c r="F484" s="23">
        <v>418808.44</v>
      </c>
      <c r="G484" s="24">
        <f t="shared" si="187"/>
        <v>214988.44</v>
      </c>
      <c r="H484" s="25">
        <f t="shared" si="188"/>
        <v>1.0547956039642823</v>
      </c>
      <c r="J484" s="27">
        <f t="shared" si="189"/>
        <v>418808.44</v>
      </c>
      <c r="L484" s="27" t="str">
        <f t="shared" si="190"/>
        <v/>
      </c>
      <c r="M484" s="30"/>
      <c r="N484" s="30" t="str">
        <f t="shared" si="192"/>
        <v/>
      </c>
      <c r="O484" s="30" t="str">
        <f t="shared" si="193"/>
        <v/>
      </c>
      <c r="P484" s="30" t="str">
        <f t="shared" si="194"/>
        <v/>
      </c>
      <c r="Q484" s="30" t="str">
        <f t="shared" si="195"/>
        <v/>
      </c>
      <c r="R484" s="30" t="str">
        <f t="shared" si="196"/>
        <v/>
      </c>
      <c r="S484" s="30" t="str">
        <f t="shared" si="197"/>
        <v/>
      </c>
      <c r="T484" s="30" t="str">
        <f t="shared" si="198"/>
        <v/>
      </c>
      <c r="U484" s="30"/>
      <c r="V484" s="27" t="str">
        <f t="shared" si="199"/>
        <v/>
      </c>
      <c r="W484" s="27" t="str">
        <f t="shared" si="200"/>
        <v/>
      </c>
      <c r="X484" s="29" t="str">
        <f t="shared" si="201"/>
        <v/>
      </c>
      <c r="Y484" s="27" t="str">
        <f t="shared" si="202"/>
        <v/>
      </c>
      <c r="Z484" s="27" t="str">
        <f t="shared" si="203"/>
        <v/>
      </c>
      <c r="AA484" s="27" t="str">
        <f t="shared" si="204"/>
        <v/>
      </c>
      <c r="AB484" s="27" t="str">
        <f t="shared" si="205"/>
        <v/>
      </c>
      <c r="AC484" s="27" t="str">
        <f t="shared" si="206"/>
        <v/>
      </c>
      <c r="AD484" s="27" t="str">
        <f t="shared" si="207"/>
        <v/>
      </c>
      <c r="AE484" s="27" t="str">
        <f t="shared" si="208"/>
        <v/>
      </c>
      <c r="AF484" s="27" t="str">
        <f t="shared" si="209"/>
        <v/>
      </c>
      <c r="AG484" s="27" t="str">
        <f t="shared" si="210"/>
        <v/>
      </c>
    </row>
    <row r="485" spans="1:33" x14ac:dyDescent="0.2">
      <c r="A485" s="36" t="s">
        <v>96</v>
      </c>
      <c r="B485" s="36" t="s">
        <v>284</v>
      </c>
      <c r="C485" s="36" t="s">
        <v>285</v>
      </c>
      <c r="D485" s="22" t="str">
        <f t="shared" si="191"/>
        <v>Tier 3</v>
      </c>
      <c r="E485" s="23">
        <v>2709498</v>
      </c>
      <c r="F485" s="23">
        <v>1732936.7</v>
      </c>
      <c r="G485" s="24">
        <f t="shared" si="187"/>
        <v>-976561.3</v>
      </c>
      <c r="H485" s="25">
        <f t="shared" si="188"/>
        <v>0.36042148767040982</v>
      </c>
      <c r="J485" s="27" t="str">
        <f t="shared" si="189"/>
        <v/>
      </c>
      <c r="L485" s="27" t="str">
        <f t="shared" si="190"/>
        <v/>
      </c>
      <c r="M485" s="30"/>
      <c r="N485" s="30" t="str">
        <f t="shared" si="192"/>
        <v/>
      </c>
      <c r="O485" s="30" t="str">
        <f t="shared" si="193"/>
        <v/>
      </c>
      <c r="P485" s="30" t="str">
        <f t="shared" si="194"/>
        <v/>
      </c>
      <c r="Q485" s="30" t="str">
        <f t="shared" si="195"/>
        <v/>
      </c>
      <c r="R485" s="30" t="str">
        <f t="shared" si="196"/>
        <v/>
      </c>
      <c r="S485" s="30" t="str">
        <f t="shared" si="197"/>
        <v/>
      </c>
      <c r="T485" s="30" t="str">
        <f t="shared" si="198"/>
        <v/>
      </c>
      <c r="U485" s="30"/>
      <c r="V485" s="27">
        <f t="shared" si="199"/>
        <v>97656.13</v>
      </c>
      <c r="W485" s="27">
        <f t="shared" si="200"/>
        <v>135474.9</v>
      </c>
      <c r="X485" s="29" t="str">
        <f t="shared" si="201"/>
        <v>No</v>
      </c>
      <c r="Y485" s="27">
        <f t="shared" si="202"/>
        <v>2574023.1</v>
      </c>
      <c r="Z485" s="27">
        <f t="shared" si="203"/>
        <v>2438548.2000000002</v>
      </c>
      <c r="AA485" s="27">
        <f t="shared" si="204"/>
        <v>2303073.2999999998</v>
      </c>
      <c r="AB485" s="27">
        <f t="shared" si="205"/>
        <v>2167598.4</v>
      </c>
      <c r="AC485" s="27">
        <f t="shared" si="206"/>
        <v>2032123.5</v>
      </c>
      <c r="AD485" s="27">
        <f t="shared" si="207"/>
        <v>1896648.5999999999</v>
      </c>
      <c r="AE485" s="27">
        <f t="shared" si="208"/>
        <v>1761173.7</v>
      </c>
      <c r="AF485" s="27">
        <f t="shared" si="209"/>
        <v>1732936.7</v>
      </c>
      <c r="AG485" s="27">
        <f t="shared" si="210"/>
        <v>1732936.7</v>
      </c>
    </row>
    <row r="486" spans="1:33" x14ac:dyDescent="0.2">
      <c r="A486" s="36" t="s">
        <v>96</v>
      </c>
      <c r="B486" s="36" t="s">
        <v>306</v>
      </c>
      <c r="C486" s="36" t="s">
        <v>307</v>
      </c>
      <c r="D486" s="22" t="str">
        <f t="shared" si="191"/>
        <v>A-CAM II &gt; HC Legacy</v>
      </c>
      <c r="E486" s="23">
        <v>3415290</v>
      </c>
      <c r="F486" s="23">
        <v>4278340.8099999996</v>
      </c>
      <c r="G486" s="24">
        <f t="shared" si="187"/>
        <v>863050.80999999959</v>
      </c>
      <c r="H486" s="25">
        <f t="shared" si="188"/>
        <v>0.25270205751195346</v>
      </c>
      <c r="J486" s="27">
        <f t="shared" si="189"/>
        <v>4278340.8099999996</v>
      </c>
      <c r="L486" s="27" t="str">
        <f t="shared" si="190"/>
        <v/>
      </c>
      <c r="M486" s="30"/>
      <c r="N486" s="30" t="str">
        <f t="shared" si="192"/>
        <v/>
      </c>
      <c r="O486" s="30" t="str">
        <f t="shared" si="193"/>
        <v/>
      </c>
      <c r="P486" s="30" t="str">
        <f t="shared" si="194"/>
        <v/>
      </c>
      <c r="Q486" s="30" t="str">
        <f t="shared" si="195"/>
        <v/>
      </c>
      <c r="R486" s="30" t="str">
        <f t="shared" si="196"/>
        <v/>
      </c>
      <c r="S486" s="30" t="str">
        <f t="shared" si="197"/>
        <v/>
      </c>
      <c r="T486" s="30" t="str">
        <f t="shared" si="198"/>
        <v/>
      </c>
      <c r="U486" s="30"/>
      <c r="V486" s="27" t="str">
        <f t="shared" si="199"/>
        <v/>
      </c>
      <c r="W486" s="27" t="str">
        <f t="shared" si="200"/>
        <v/>
      </c>
      <c r="X486" s="29" t="str">
        <f t="shared" si="201"/>
        <v/>
      </c>
      <c r="Y486" s="27" t="str">
        <f t="shared" si="202"/>
        <v/>
      </c>
      <c r="Z486" s="27" t="str">
        <f t="shared" si="203"/>
        <v/>
      </c>
      <c r="AA486" s="27" t="str">
        <f t="shared" si="204"/>
        <v/>
      </c>
      <c r="AB486" s="27" t="str">
        <f t="shared" si="205"/>
        <v/>
      </c>
      <c r="AC486" s="27" t="str">
        <f t="shared" si="206"/>
        <v/>
      </c>
      <c r="AD486" s="27" t="str">
        <f t="shared" si="207"/>
        <v/>
      </c>
      <c r="AE486" s="27" t="str">
        <f t="shared" si="208"/>
        <v/>
      </c>
      <c r="AF486" s="27" t="str">
        <f t="shared" si="209"/>
        <v/>
      </c>
      <c r="AG486" s="27" t="str">
        <f t="shared" si="210"/>
        <v/>
      </c>
    </row>
    <row r="487" spans="1:33" x14ac:dyDescent="0.2">
      <c r="A487" s="36" t="s">
        <v>96</v>
      </c>
      <c r="B487" s="36" t="s">
        <v>359</v>
      </c>
      <c r="C487" s="36" t="s">
        <v>360</v>
      </c>
      <c r="D487" s="22" t="str">
        <f t="shared" si="191"/>
        <v>Tier 3</v>
      </c>
      <c r="E487" s="23">
        <v>2073768</v>
      </c>
      <c r="F487" s="23">
        <v>1400421.69</v>
      </c>
      <c r="G487" s="24">
        <f t="shared" si="187"/>
        <v>-673346.31</v>
      </c>
      <c r="H487" s="25">
        <f t="shared" si="188"/>
        <v>0.32469702975453379</v>
      </c>
      <c r="J487" s="27" t="str">
        <f t="shared" si="189"/>
        <v/>
      </c>
      <c r="L487" s="27" t="str">
        <f t="shared" si="190"/>
        <v/>
      </c>
      <c r="M487" s="30"/>
      <c r="N487" s="30" t="str">
        <f t="shared" si="192"/>
        <v/>
      </c>
      <c r="O487" s="30" t="str">
        <f t="shared" si="193"/>
        <v/>
      </c>
      <c r="P487" s="30" t="str">
        <f t="shared" si="194"/>
        <v/>
      </c>
      <c r="Q487" s="30" t="str">
        <f t="shared" si="195"/>
        <v/>
      </c>
      <c r="R487" s="30" t="str">
        <f t="shared" si="196"/>
        <v/>
      </c>
      <c r="S487" s="30" t="str">
        <f t="shared" si="197"/>
        <v/>
      </c>
      <c r="T487" s="30" t="str">
        <f t="shared" si="198"/>
        <v/>
      </c>
      <c r="U487" s="30"/>
      <c r="V487" s="27">
        <f t="shared" si="199"/>
        <v>67334.631000000008</v>
      </c>
      <c r="W487" s="27">
        <f t="shared" si="200"/>
        <v>103688.40000000001</v>
      </c>
      <c r="X487" s="29" t="str">
        <f t="shared" si="201"/>
        <v>No</v>
      </c>
      <c r="Y487" s="27">
        <f t="shared" si="202"/>
        <v>1970079.5999999999</v>
      </c>
      <c r="Z487" s="27">
        <f t="shared" si="203"/>
        <v>1866391.2</v>
      </c>
      <c r="AA487" s="27">
        <f t="shared" si="204"/>
        <v>1762702.8</v>
      </c>
      <c r="AB487" s="27">
        <f t="shared" si="205"/>
        <v>1659014.4000000001</v>
      </c>
      <c r="AC487" s="27">
        <f t="shared" si="206"/>
        <v>1555326</v>
      </c>
      <c r="AD487" s="27">
        <f t="shared" si="207"/>
        <v>1451637.5999999999</v>
      </c>
      <c r="AE487" s="27">
        <f t="shared" si="208"/>
        <v>1400421.69</v>
      </c>
      <c r="AF487" s="27">
        <f t="shared" si="209"/>
        <v>1400421.69</v>
      </c>
      <c r="AG487" s="27">
        <f t="shared" si="210"/>
        <v>1400421.69</v>
      </c>
    </row>
    <row r="488" spans="1:33" x14ac:dyDescent="0.2">
      <c r="A488" s="36" t="s">
        <v>96</v>
      </c>
      <c r="B488" s="36" t="s">
        <v>395</v>
      </c>
      <c r="C488" s="36" t="s">
        <v>396</v>
      </c>
      <c r="D488" s="22" t="str">
        <f t="shared" si="191"/>
        <v>Tier 3</v>
      </c>
      <c r="E488" s="23">
        <v>12124095</v>
      </c>
      <c r="F488" s="23">
        <v>8104707.7400000002</v>
      </c>
      <c r="G488" s="24">
        <f t="shared" si="187"/>
        <v>-4019387.26</v>
      </c>
      <c r="H488" s="25">
        <f t="shared" si="188"/>
        <v>0.33152060091907887</v>
      </c>
      <c r="J488" s="27" t="str">
        <f t="shared" si="189"/>
        <v/>
      </c>
      <c r="L488" s="27" t="str">
        <f t="shared" si="190"/>
        <v/>
      </c>
      <c r="M488" s="30"/>
      <c r="N488" s="30" t="str">
        <f t="shared" si="192"/>
        <v/>
      </c>
      <c r="O488" s="30" t="str">
        <f t="shared" si="193"/>
        <v/>
      </c>
      <c r="P488" s="30" t="str">
        <f t="shared" si="194"/>
        <v/>
      </c>
      <c r="Q488" s="30" t="str">
        <f t="shared" si="195"/>
        <v/>
      </c>
      <c r="R488" s="30" t="str">
        <f t="shared" si="196"/>
        <v/>
      </c>
      <c r="S488" s="30" t="str">
        <f t="shared" si="197"/>
        <v/>
      </c>
      <c r="T488" s="30" t="str">
        <f t="shared" si="198"/>
        <v/>
      </c>
      <c r="U488" s="30"/>
      <c r="V488" s="27">
        <f t="shared" si="199"/>
        <v>401938.72600000002</v>
      </c>
      <c r="W488" s="27">
        <f t="shared" si="200"/>
        <v>606204.75</v>
      </c>
      <c r="X488" s="29" t="str">
        <f t="shared" si="201"/>
        <v>No</v>
      </c>
      <c r="Y488" s="27">
        <f t="shared" si="202"/>
        <v>11517890.25</v>
      </c>
      <c r="Z488" s="27">
        <f t="shared" si="203"/>
        <v>10911685.5</v>
      </c>
      <c r="AA488" s="27">
        <f t="shared" si="204"/>
        <v>10305480.75</v>
      </c>
      <c r="AB488" s="27">
        <f t="shared" si="205"/>
        <v>9699276</v>
      </c>
      <c r="AC488" s="27">
        <f t="shared" si="206"/>
        <v>9093071.25</v>
      </c>
      <c r="AD488" s="27">
        <f t="shared" si="207"/>
        <v>8486866.5</v>
      </c>
      <c r="AE488" s="27">
        <f t="shared" si="208"/>
        <v>8104707.7400000002</v>
      </c>
      <c r="AF488" s="27">
        <f t="shared" si="209"/>
        <v>8104707.7400000002</v>
      </c>
      <c r="AG488" s="27">
        <f t="shared" si="210"/>
        <v>8104707.7400000002</v>
      </c>
    </row>
    <row r="489" spans="1:33" x14ac:dyDescent="0.2">
      <c r="A489" s="36" t="s">
        <v>96</v>
      </c>
      <c r="B489" s="36" t="s">
        <v>444</v>
      </c>
      <c r="C489" s="36" t="s">
        <v>445</v>
      </c>
      <c r="D489" s="22" t="str">
        <f t="shared" si="191"/>
        <v>Tier 3</v>
      </c>
      <c r="E489" s="23">
        <v>11331978</v>
      </c>
      <c r="F489" s="23">
        <v>1542834.93</v>
      </c>
      <c r="G489" s="24">
        <f t="shared" si="187"/>
        <v>-9789143.0700000003</v>
      </c>
      <c r="H489" s="25">
        <f t="shared" si="188"/>
        <v>0.86385122438465733</v>
      </c>
      <c r="J489" s="27" t="str">
        <f t="shared" si="189"/>
        <v/>
      </c>
      <c r="L489" s="27" t="str">
        <f t="shared" si="190"/>
        <v/>
      </c>
      <c r="M489" s="30"/>
      <c r="N489" s="30" t="str">
        <f t="shared" si="192"/>
        <v/>
      </c>
      <c r="O489" s="30" t="str">
        <f t="shared" si="193"/>
        <v/>
      </c>
      <c r="P489" s="30" t="str">
        <f t="shared" si="194"/>
        <v/>
      </c>
      <c r="Q489" s="30" t="str">
        <f t="shared" si="195"/>
        <v/>
      </c>
      <c r="R489" s="30" t="str">
        <f t="shared" si="196"/>
        <v/>
      </c>
      <c r="S489" s="30" t="str">
        <f t="shared" si="197"/>
        <v/>
      </c>
      <c r="T489" s="30" t="str">
        <f t="shared" si="198"/>
        <v/>
      </c>
      <c r="U489" s="30"/>
      <c r="V489" s="27">
        <f t="shared" si="199"/>
        <v>978914.30700000003</v>
      </c>
      <c r="W489" s="27">
        <f t="shared" si="200"/>
        <v>566598.9</v>
      </c>
      <c r="X489" s="29" t="str">
        <f t="shared" si="201"/>
        <v>Yes</v>
      </c>
      <c r="Y489" s="27">
        <f t="shared" si="202"/>
        <v>10353063.693</v>
      </c>
      <c r="Z489" s="27">
        <f t="shared" si="203"/>
        <v>9374149.3859999999</v>
      </c>
      <c r="AA489" s="27">
        <f t="shared" si="204"/>
        <v>8395235.0789999999</v>
      </c>
      <c r="AB489" s="27">
        <f t="shared" si="205"/>
        <v>7416320.7719999999</v>
      </c>
      <c r="AC489" s="27">
        <f t="shared" si="206"/>
        <v>6437406.4649999999</v>
      </c>
      <c r="AD489" s="27">
        <f t="shared" si="207"/>
        <v>5458492.1579999998</v>
      </c>
      <c r="AE489" s="27">
        <f t="shared" si="208"/>
        <v>4479577.8509999998</v>
      </c>
      <c r="AF489" s="27">
        <f t="shared" si="209"/>
        <v>3500663.5439999998</v>
      </c>
      <c r="AG489" s="27">
        <f t="shared" si="210"/>
        <v>2521749.2369999997</v>
      </c>
    </row>
    <row r="490" spans="1:33" x14ac:dyDescent="0.2">
      <c r="A490" s="36" t="s">
        <v>96</v>
      </c>
      <c r="B490" s="36" t="s">
        <v>460</v>
      </c>
      <c r="C490" s="36" t="s">
        <v>461</v>
      </c>
      <c r="D490" s="22" t="str">
        <f t="shared" si="191"/>
        <v>Tier 3</v>
      </c>
      <c r="E490" s="23">
        <v>2381184</v>
      </c>
      <c r="F490" s="23">
        <v>954817.93</v>
      </c>
      <c r="G490" s="24">
        <f t="shared" si="187"/>
        <v>-1426366.0699999998</v>
      </c>
      <c r="H490" s="25">
        <f t="shared" si="188"/>
        <v>0.59901547717438042</v>
      </c>
      <c r="J490" s="27" t="str">
        <f t="shared" si="189"/>
        <v/>
      </c>
      <c r="L490" s="27" t="str">
        <f t="shared" si="190"/>
        <v/>
      </c>
      <c r="M490" s="30"/>
      <c r="N490" s="30" t="str">
        <f t="shared" si="192"/>
        <v/>
      </c>
      <c r="O490" s="30" t="str">
        <f t="shared" si="193"/>
        <v/>
      </c>
      <c r="P490" s="30" t="str">
        <f t="shared" si="194"/>
        <v/>
      </c>
      <c r="Q490" s="30" t="str">
        <f t="shared" si="195"/>
        <v/>
      </c>
      <c r="R490" s="30" t="str">
        <f t="shared" si="196"/>
        <v/>
      </c>
      <c r="S490" s="30" t="str">
        <f t="shared" si="197"/>
        <v/>
      </c>
      <c r="T490" s="30" t="str">
        <f t="shared" si="198"/>
        <v/>
      </c>
      <c r="U490" s="30"/>
      <c r="V490" s="27">
        <f t="shared" si="199"/>
        <v>142636.60699999999</v>
      </c>
      <c r="W490" s="27">
        <f t="shared" si="200"/>
        <v>119059.20000000001</v>
      </c>
      <c r="X490" s="29" t="str">
        <f t="shared" si="201"/>
        <v>Yes</v>
      </c>
      <c r="Y490" s="27">
        <f t="shared" si="202"/>
        <v>2238547.3930000002</v>
      </c>
      <c r="Z490" s="27">
        <f t="shared" si="203"/>
        <v>2095910.7859999998</v>
      </c>
      <c r="AA490" s="27">
        <f t="shared" si="204"/>
        <v>1953274.179</v>
      </c>
      <c r="AB490" s="27">
        <f t="shared" si="205"/>
        <v>1810637.5719999999</v>
      </c>
      <c r="AC490" s="27">
        <f t="shared" si="206"/>
        <v>1668000.9649999999</v>
      </c>
      <c r="AD490" s="27">
        <f t="shared" si="207"/>
        <v>1525364.358</v>
      </c>
      <c r="AE490" s="27">
        <f t="shared" si="208"/>
        <v>1382727.7509999999</v>
      </c>
      <c r="AF490" s="27">
        <f t="shared" si="209"/>
        <v>1240091.1440000001</v>
      </c>
      <c r="AG490" s="27">
        <f t="shared" si="210"/>
        <v>1097454.537</v>
      </c>
    </row>
    <row r="491" spans="1:33" x14ac:dyDescent="0.2">
      <c r="A491" s="36" t="s">
        <v>96</v>
      </c>
      <c r="B491" s="36" t="s">
        <v>501</v>
      </c>
      <c r="C491" s="36" t="s">
        <v>502</v>
      </c>
      <c r="D491" s="22" t="str">
        <f t="shared" si="191"/>
        <v>A-CAM II &gt; HC Legacy</v>
      </c>
      <c r="E491" s="23">
        <v>9062994</v>
      </c>
      <c r="F491" s="23">
        <v>11510538.49</v>
      </c>
      <c r="G491" s="24">
        <f t="shared" si="187"/>
        <v>2447544.4900000002</v>
      </c>
      <c r="H491" s="25">
        <f t="shared" si="188"/>
        <v>0.27005915374102646</v>
      </c>
      <c r="J491" s="27">
        <f t="shared" si="189"/>
        <v>11510538.49</v>
      </c>
      <c r="L491" s="27" t="str">
        <f t="shared" si="190"/>
        <v/>
      </c>
      <c r="M491" s="30"/>
      <c r="N491" s="30" t="str">
        <f t="shared" si="192"/>
        <v/>
      </c>
      <c r="O491" s="30" t="str">
        <f t="shared" si="193"/>
        <v/>
      </c>
      <c r="P491" s="30" t="str">
        <f t="shared" si="194"/>
        <v/>
      </c>
      <c r="Q491" s="30" t="str">
        <f t="shared" si="195"/>
        <v/>
      </c>
      <c r="R491" s="30" t="str">
        <f t="shared" si="196"/>
        <v/>
      </c>
      <c r="S491" s="30" t="str">
        <f t="shared" si="197"/>
        <v/>
      </c>
      <c r="T491" s="30" t="str">
        <f t="shared" si="198"/>
        <v/>
      </c>
      <c r="U491" s="30"/>
      <c r="V491" s="27" t="str">
        <f t="shared" si="199"/>
        <v/>
      </c>
      <c r="W491" s="27" t="str">
        <f t="shared" si="200"/>
        <v/>
      </c>
      <c r="X491" s="29" t="str">
        <f t="shared" si="201"/>
        <v/>
      </c>
      <c r="Y491" s="27" t="str">
        <f t="shared" si="202"/>
        <v/>
      </c>
      <c r="Z491" s="27" t="str">
        <f t="shared" si="203"/>
        <v/>
      </c>
      <c r="AA491" s="27" t="str">
        <f t="shared" si="204"/>
        <v/>
      </c>
      <c r="AB491" s="27" t="str">
        <f t="shared" si="205"/>
        <v/>
      </c>
      <c r="AC491" s="27" t="str">
        <f t="shared" si="206"/>
        <v/>
      </c>
      <c r="AD491" s="27" t="str">
        <f t="shared" si="207"/>
        <v/>
      </c>
      <c r="AE491" s="27" t="str">
        <f t="shared" si="208"/>
        <v/>
      </c>
      <c r="AF491" s="27" t="str">
        <f t="shared" si="209"/>
        <v/>
      </c>
      <c r="AG491" s="27" t="str">
        <f t="shared" si="210"/>
        <v/>
      </c>
    </row>
    <row r="492" spans="1:33" x14ac:dyDescent="0.2">
      <c r="A492" s="36" t="s">
        <v>96</v>
      </c>
      <c r="B492" s="36" t="s">
        <v>585</v>
      </c>
      <c r="C492" s="36" t="s">
        <v>586</v>
      </c>
      <c r="D492" s="22" t="str">
        <f t="shared" si="191"/>
        <v>Tier 3</v>
      </c>
      <c r="E492" s="23">
        <v>1326417</v>
      </c>
      <c r="F492" s="23">
        <v>23618.31</v>
      </c>
      <c r="G492" s="24">
        <f t="shared" si="187"/>
        <v>-1302798.69</v>
      </c>
      <c r="H492" s="25">
        <f t="shared" si="188"/>
        <v>0.98219390282241559</v>
      </c>
      <c r="J492" s="27" t="str">
        <f t="shared" si="189"/>
        <v/>
      </c>
      <c r="L492" s="27" t="str">
        <f t="shared" si="190"/>
        <v/>
      </c>
      <c r="M492" s="30"/>
      <c r="N492" s="30" t="str">
        <f t="shared" si="192"/>
        <v/>
      </c>
      <c r="O492" s="30" t="str">
        <f t="shared" si="193"/>
        <v/>
      </c>
      <c r="P492" s="30" t="str">
        <f t="shared" si="194"/>
        <v/>
      </c>
      <c r="Q492" s="30" t="str">
        <f t="shared" si="195"/>
        <v/>
      </c>
      <c r="R492" s="30" t="str">
        <f t="shared" si="196"/>
        <v/>
      </c>
      <c r="S492" s="30" t="str">
        <f t="shared" si="197"/>
        <v/>
      </c>
      <c r="T492" s="30" t="str">
        <f t="shared" si="198"/>
        <v/>
      </c>
      <c r="U492" s="30"/>
      <c r="V492" s="27">
        <f t="shared" si="199"/>
        <v>130279.86900000001</v>
      </c>
      <c r="W492" s="27">
        <f t="shared" si="200"/>
        <v>66320.850000000006</v>
      </c>
      <c r="X492" s="29" t="str">
        <f t="shared" si="201"/>
        <v>Yes</v>
      </c>
      <c r="Y492" s="27">
        <f t="shared" si="202"/>
        <v>1196137.1310000001</v>
      </c>
      <c r="Z492" s="27">
        <f t="shared" si="203"/>
        <v>1065857.2620000001</v>
      </c>
      <c r="AA492" s="27">
        <f t="shared" si="204"/>
        <v>935577.39299999992</v>
      </c>
      <c r="AB492" s="27">
        <f t="shared" si="205"/>
        <v>805297.52399999998</v>
      </c>
      <c r="AC492" s="27">
        <f t="shared" si="206"/>
        <v>675017.65500000003</v>
      </c>
      <c r="AD492" s="27">
        <f t="shared" si="207"/>
        <v>544737.78600000008</v>
      </c>
      <c r="AE492" s="27">
        <f t="shared" si="208"/>
        <v>414457.91699999996</v>
      </c>
      <c r="AF492" s="27">
        <f t="shared" si="209"/>
        <v>284178.04800000001</v>
      </c>
      <c r="AG492" s="27">
        <f t="shared" si="210"/>
        <v>153898.179</v>
      </c>
    </row>
    <row r="493" spans="1:33" x14ac:dyDescent="0.2">
      <c r="A493" s="36" t="s">
        <v>96</v>
      </c>
      <c r="B493" s="36" t="s">
        <v>599</v>
      </c>
      <c r="C493" s="36" t="s">
        <v>600</v>
      </c>
      <c r="D493" s="22" t="str">
        <f t="shared" si="191"/>
        <v>Tier 3</v>
      </c>
      <c r="E493" s="23">
        <v>1808670</v>
      </c>
      <c r="F493" s="23">
        <v>336.24</v>
      </c>
      <c r="G493" s="24">
        <f t="shared" si="187"/>
        <v>-1808333.76</v>
      </c>
      <c r="H493" s="25">
        <f t="shared" si="188"/>
        <v>0.99981409544029587</v>
      </c>
      <c r="J493" s="27" t="str">
        <f t="shared" si="189"/>
        <v/>
      </c>
      <c r="L493" s="27" t="str">
        <f t="shared" si="190"/>
        <v/>
      </c>
      <c r="M493" s="30"/>
      <c r="N493" s="30" t="str">
        <f t="shared" si="192"/>
        <v/>
      </c>
      <c r="O493" s="30" t="str">
        <f t="shared" si="193"/>
        <v/>
      </c>
      <c r="P493" s="30" t="str">
        <f t="shared" si="194"/>
        <v/>
      </c>
      <c r="Q493" s="30" t="str">
        <f t="shared" si="195"/>
        <v/>
      </c>
      <c r="R493" s="30" t="str">
        <f t="shared" si="196"/>
        <v/>
      </c>
      <c r="S493" s="30" t="str">
        <f t="shared" si="197"/>
        <v/>
      </c>
      <c r="T493" s="30" t="str">
        <f t="shared" si="198"/>
        <v/>
      </c>
      <c r="U493" s="30"/>
      <c r="V493" s="27">
        <f t="shared" si="199"/>
        <v>180833.37600000002</v>
      </c>
      <c r="W493" s="27">
        <f t="shared" si="200"/>
        <v>90433.5</v>
      </c>
      <c r="X493" s="29" t="str">
        <f t="shared" si="201"/>
        <v>Yes</v>
      </c>
      <c r="Y493" s="27">
        <f t="shared" si="202"/>
        <v>1627836.6240000001</v>
      </c>
      <c r="Z493" s="27">
        <f t="shared" si="203"/>
        <v>1447003.2480000001</v>
      </c>
      <c r="AA493" s="27">
        <f t="shared" si="204"/>
        <v>1266169.872</v>
      </c>
      <c r="AB493" s="27">
        <f t="shared" si="205"/>
        <v>1085336.496</v>
      </c>
      <c r="AC493" s="27">
        <f t="shared" si="206"/>
        <v>904503.12</v>
      </c>
      <c r="AD493" s="27">
        <f t="shared" si="207"/>
        <v>723669.74400000006</v>
      </c>
      <c r="AE493" s="27">
        <f t="shared" si="208"/>
        <v>542836.36800000002</v>
      </c>
      <c r="AF493" s="27">
        <f t="shared" si="209"/>
        <v>362002.99200000003</v>
      </c>
      <c r="AG493" s="27">
        <f t="shared" si="210"/>
        <v>181169.61600000001</v>
      </c>
    </row>
    <row r="494" spans="1:33" x14ac:dyDescent="0.2">
      <c r="A494" s="36" t="s">
        <v>96</v>
      </c>
      <c r="B494" s="36" t="s">
        <v>615</v>
      </c>
      <c r="C494" s="36" t="s">
        <v>616</v>
      </c>
      <c r="D494" s="22" t="str">
        <f t="shared" si="191"/>
        <v>Tier 3</v>
      </c>
      <c r="E494" s="23">
        <v>1101060</v>
      </c>
      <c r="F494" s="23">
        <v>636663.56000000006</v>
      </c>
      <c r="G494" s="24">
        <f t="shared" si="187"/>
        <v>-464396.43999999994</v>
      </c>
      <c r="H494" s="25">
        <f t="shared" si="188"/>
        <v>0.42177214684031744</v>
      </c>
      <c r="J494" s="27" t="str">
        <f t="shared" si="189"/>
        <v/>
      </c>
      <c r="L494" s="27" t="str">
        <f t="shared" si="190"/>
        <v/>
      </c>
      <c r="M494" s="30"/>
      <c r="N494" s="30" t="str">
        <f t="shared" si="192"/>
        <v/>
      </c>
      <c r="O494" s="30" t="str">
        <f t="shared" si="193"/>
        <v/>
      </c>
      <c r="P494" s="30" t="str">
        <f t="shared" si="194"/>
        <v/>
      </c>
      <c r="Q494" s="30" t="str">
        <f t="shared" si="195"/>
        <v/>
      </c>
      <c r="R494" s="30" t="str">
        <f t="shared" si="196"/>
        <v/>
      </c>
      <c r="S494" s="30" t="str">
        <f t="shared" si="197"/>
        <v/>
      </c>
      <c r="T494" s="30" t="str">
        <f t="shared" si="198"/>
        <v/>
      </c>
      <c r="U494" s="30"/>
      <c r="V494" s="27">
        <f t="shared" si="199"/>
        <v>46439.644</v>
      </c>
      <c r="W494" s="27">
        <f t="shared" si="200"/>
        <v>55053</v>
      </c>
      <c r="X494" s="29" t="str">
        <f t="shared" si="201"/>
        <v>No</v>
      </c>
      <c r="Y494" s="27">
        <f t="shared" si="202"/>
        <v>1046007</v>
      </c>
      <c r="Z494" s="27">
        <f t="shared" si="203"/>
        <v>990954</v>
      </c>
      <c r="AA494" s="27">
        <f t="shared" si="204"/>
        <v>935901</v>
      </c>
      <c r="AB494" s="27">
        <f t="shared" si="205"/>
        <v>880848</v>
      </c>
      <c r="AC494" s="27">
        <f t="shared" si="206"/>
        <v>825795</v>
      </c>
      <c r="AD494" s="27">
        <f t="shared" si="207"/>
        <v>770742</v>
      </c>
      <c r="AE494" s="27">
        <f t="shared" si="208"/>
        <v>715689</v>
      </c>
      <c r="AF494" s="27">
        <f t="shared" si="209"/>
        <v>660636</v>
      </c>
      <c r="AG494" s="27">
        <f t="shared" si="210"/>
        <v>636663.56000000006</v>
      </c>
    </row>
    <row r="495" spans="1:33" x14ac:dyDescent="0.2">
      <c r="A495" s="36" t="s">
        <v>96</v>
      </c>
      <c r="B495" s="36" t="s">
        <v>709</v>
      </c>
      <c r="C495" s="36" t="s">
        <v>710</v>
      </c>
      <c r="D495" s="22" t="str">
        <f t="shared" si="191"/>
        <v>Tier 3</v>
      </c>
      <c r="E495" s="23">
        <v>2450154</v>
      </c>
      <c r="F495" s="23">
        <v>1002754.57</v>
      </c>
      <c r="G495" s="24">
        <f t="shared" si="187"/>
        <v>-1447399.4300000002</v>
      </c>
      <c r="H495" s="25">
        <f t="shared" si="188"/>
        <v>0.59073814543902148</v>
      </c>
      <c r="J495" s="27" t="str">
        <f t="shared" si="189"/>
        <v/>
      </c>
      <c r="L495" s="27" t="str">
        <f t="shared" si="190"/>
        <v/>
      </c>
      <c r="M495" s="30"/>
      <c r="N495" s="30" t="str">
        <f t="shared" si="192"/>
        <v/>
      </c>
      <c r="O495" s="30" t="str">
        <f t="shared" si="193"/>
        <v/>
      </c>
      <c r="P495" s="30" t="str">
        <f t="shared" si="194"/>
        <v/>
      </c>
      <c r="Q495" s="30" t="str">
        <f t="shared" si="195"/>
        <v/>
      </c>
      <c r="R495" s="30" t="str">
        <f t="shared" si="196"/>
        <v/>
      </c>
      <c r="S495" s="30" t="str">
        <f t="shared" si="197"/>
        <v/>
      </c>
      <c r="T495" s="30" t="str">
        <f t="shared" si="198"/>
        <v/>
      </c>
      <c r="U495" s="30"/>
      <c r="V495" s="27">
        <f t="shared" si="199"/>
        <v>144739.94300000003</v>
      </c>
      <c r="W495" s="27">
        <f t="shared" si="200"/>
        <v>122507.70000000001</v>
      </c>
      <c r="X495" s="29" t="str">
        <f t="shared" si="201"/>
        <v>Yes</v>
      </c>
      <c r="Y495" s="27">
        <f t="shared" si="202"/>
        <v>2305414.057</v>
      </c>
      <c r="Z495" s="27">
        <f t="shared" si="203"/>
        <v>2160674.1140000001</v>
      </c>
      <c r="AA495" s="27">
        <f t="shared" si="204"/>
        <v>2015934.1710000001</v>
      </c>
      <c r="AB495" s="27">
        <f t="shared" si="205"/>
        <v>1871194.2280000001</v>
      </c>
      <c r="AC495" s="27">
        <f t="shared" si="206"/>
        <v>1726454.2850000001</v>
      </c>
      <c r="AD495" s="27">
        <f t="shared" si="207"/>
        <v>1581714.3420000002</v>
      </c>
      <c r="AE495" s="27">
        <f t="shared" si="208"/>
        <v>1436974.399</v>
      </c>
      <c r="AF495" s="27">
        <f t="shared" si="209"/>
        <v>1292234.456</v>
      </c>
      <c r="AG495" s="27">
        <f t="shared" si="210"/>
        <v>1147494.513</v>
      </c>
    </row>
    <row r="496" spans="1:33" x14ac:dyDescent="0.2">
      <c r="A496" s="36" t="s">
        <v>96</v>
      </c>
      <c r="B496" s="36" t="s">
        <v>715</v>
      </c>
      <c r="C496" s="36" t="s">
        <v>716</v>
      </c>
      <c r="D496" s="22" t="str">
        <f t="shared" si="191"/>
        <v>Tier 3</v>
      </c>
      <c r="E496" s="23">
        <v>11182506</v>
      </c>
      <c r="F496" s="23">
        <v>6126609.21</v>
      </c>
      <c r="G496" s="24">
        <f t="shared" si="187"/>
        <v>-5055896.79</v>
      </c>
      <c r="H496" s="25">
        <f t="shared" si="188"/>
        <v>0.45212556022773431</v>
      </c>
      <c r="J496" s="27" t="str">
        <f t="shared" si="189"/>
        <v/>
      </c>
      <c r="L496" s="27" t="str">
        <f t="shared" si="190"/>
        <v/>
      </c>
      <c r="M496" s="30"/>
      <c r="N496" s="30" t="str">
        <f t="shared" si="192"/>
        <v/>
      </c>
      <c r="O496" s="30" t="str">
        <f t="shared" si="193"/>
        <v/>
      </c>
      <c r="P496" s="30" t="str">
        <f t="shared" si="194"/>
        <v/>
      </c>
      <c r="Q496" s="30" t="str">
        <f t="shared" si="195"/>
        <v/>
      </c>
      <c r="R496" s="30" t="str">
        <f t="shared" si="196"/>
        <v/>
      </c>
      <c r="S496" s="30" t="str">
        <f t="shared" si="197"/>
        <v/>
      </c>
      <c r="T496" s="30" t="str">
        <f t="shared" si="198"/>
        <v/>
      </c>
      <c r="U496" s="30"/>
      <c r="V496" s="27">
        <f t="shared" si="199"/>
        <v>505589.679</v>
      </c>
      <c r="W496" s="27">
        <f t="shared" si="200"/>
        <v>559125.30000000005</v>
      </c>
      <c r="X496" s="29" t="str">
        <f t="shared" si="201"/>
        <v>No</v>
      </c>
      <c r="Y496" s="27">
        <f t="shared" si="202"/>
        <v>10623380.699999999</v>
      </c>
      <c r="Z496" s="27">
        <f t="shared" si="203"/>
        <v>10064255.4</v>
      </c>
      <c r="AA496" s="27">
        <f t="shared" si="204"/>
        <v>9505130.0999999996</v>
      </c>
      <c r="AB496" s="27">
        <f t="shared" si="205"/>
        <v>8946004.8000000007</v>
      </c>
      <c r="AC496" s="27">
        <f t="shared" si="206"/>
        <v>8386879.5</v>
      </c>
      <c r="AD496" s="27">
        <f t="shared" si="207"/>
        <v>7827754.1999999993</v>
      </c>
      <c r="AE496" s="27">
        <f t="shared" si="208"/>
        <v>7268628.9000000004</v>
      </c>
      <c r="AF496" s="27">
        <f t="shared" si="209"/>
        <v>6709503.5999999996</v>
      </c>
      <c r="AG496" s="27">
        <f t="shared" si="210"/>
        <v>6150378.3000000007</v>
      </c>
    </row>
    <row r="497" spans="1:33" x14ac:dyDescent="0.2">
      <c r="A497" s="36" t="s">
        <v>96</v>
      </c>
      <c r="B497" s="36" t="s">
        <v>785</v>
      </c>
      <c r="C497" s="36" t="s">
        <v>786</v>
      </c>
      <c r="D497" s="22" t="str">
        <f t="shared" si="191"/>
        <v>Tier 3</v>
      </c>
      <c r="E497" s="23">
        <v>4564593</v>
      </c>
      <c r="F497" s="23">
        <v>2994861.42</v>
      </c>
      <c r="G497" s="24">
        <f t="shared" si="187"/>
        <v>-1569731.58</v>
      </c>
      <c r="H497" s="25">
        <f t="shared" si="188"/>
        <v>0.34389299987972644</v>
      </c>
      <c r="J497" s="27" t="str">
        <f t="shared" si="189"/>
        <v/>
      </c>
      <c r="L497" s="27" t="str">
        <f t="shared" si="190"/>
        <v/>
      </c>
      <c r="M497" s="30"/>
      <c r="N497" s="30" t="str">
        <f t="shared" si="192"/>
        <v/>
      </c>
      <c r="O497" s="30" t="str">
        <f t="shared" si="193"/>
        <v/>
      </c>
      <c r="P497" s="30" t="str">
        <f t="shared" si="194"/>
        <v/>
      </c>
      <c r="Q497" s="30" t="str">
        <f t="shared" si="195"/>
        <v/>
      </c>
      <c r="R497" s="30" t="str">
        <f t="shared" si="196"/>
        <v/>
      </c>
      <c r="S497" s="30" t="str">
        <f t="shared" si="197"/>
        <v/>
      </c>
      <c r="T497" s="30" t="str">
        <f t="shared" si="198"/>
        <v/>
      </c>
      <c r="U497" s="30"/>
      <c r="V497" s="27">
        <f t="shared" si="199"/>
        <v>156973.15800000002</v>
      </c>
      <c r="W497" s="27">
        <f t="shared" si="200"/>
        <v>228229.65000000002</v>
      </c>
      <c r="X497" s="29" t="str">
        <f t="shared" si="201"/>
        <v>No</v>
      </c>
      <c r="Y497" s="27">
        <f t="shared" si="202"/>
        <v>4336363.3499999996</v>
      </c>
      <c r="Z497" s="27">
        <f t="shared" si="203"/>
        <v>4108133.7</v>
      </c>
      <c r="AA497" s="27">
        <f t="shared" si="204"/>
        <v>3879904.05</v>
      </c>
      <c r="AB497" s="27">
        <f t="shared" si="205"/>
        <v>3651674.4000000004</v>
      </c>
      <c r="AC497" s="27">
        <f t="shared" si="206"/>
        <v>3423444.75</v>
      </c>
      <c r="AD497" s="27">
        <f t="shared" si="207"/>
        <v>3195215.0999999996</v>
      </c>
      <c r="AE497" s="27">
        <f t="shared" si="208"/>
        <v>2994861.42</v>
      </c>
      <c r="AF497" s="27">
        <f t="shared" si="209"/>
        <v>2994861.42</v>
      </c>
      <c r="AG497" s="27">
        <f t="shared" si="210"/>
        <v>2994861.42</v>
      </c>
    </row>
    <row r="498" spans="1:33" x14ac:dyDescent="0.2">
      <c r="A498" s="36" t="s">
        <v>96</v>
      </c>
      <c r="B498" s="36" t="s">
        <v>891</v>
      </c>
      <c r="C498" s="36" t="s">
        <v>892</v>
      </c>
      <c r="D498" s="22" t="str">
        <f t="shared" si="191"/>
        <v>Tier 2</v>
      </c>
      <c r="E498" s="23">
        <v>3529404</v>
      </c>
      <c r="F498" s="23">
        <v>2696335.3</v>
      </c>
      <c r="G498" s="24">
        <f t="shared" si="187"/>
        <v>-833068.70000000019</v>
      </c>
      <c r="H498" s="25">
        <f t="shared" si="188"/>
        <v>0.23603665094729881</v>
      </c>
      <c r="J498" s="27" t="str">
        <f t="shared" si="189"/>
        <v/>
      </c>
      <c r="L498" s="27" t="str">
        <f t="shared" si="190"/>
        <v/>
      </c>
      <c r="M498" s="30"/>
      <c r="N498" s="30">
        <f t="shared" si="192"/>
        <v>166613.74000000005</v>
      </c>
      <c r="O498" s="30">
        <f t="shared" si="193"/>
        <v>176470.2</v>
      </c>
      <c r="P498" s="30" t="str">
        <f t="shared" si="194"/>
        <v>No</v>
      </c>
      <c r="Q498" s="30">
        <f t="shared" si="195"/>
        <v>3352933.8</v>
      </c>
      <c r="R498" s="30">
        <f t="shared" si="196"/>
        <v>3176463.6</v>
      </c>
      <c r="S498" s="30">
        <f t="shared" si="197"/>
        <v>2999993.4</v>
      </c>
      <c r="T498" s="30">
        <f t="shared" si="198"/>
        <v>2823523.2</v>
      </c>
      <c r="U498" s="30"/>
      <c r="V498" s="27" t="str">
        <f t="shared" si="199"/>
        <v/>
      </c>
      <c r="W498" s="27" t="str">
        <f t="shared" si="200"/>
        <v/>
      </c>
      <c r="X498" s="29" t="str">
        <f t="shared" si="201"/>
        <v/>
      </c>
      <c r="Y498" s="27" t="str">
        <f t="shared" si="202"/>
        <v/>
      </c>
      <c r="Z498" s="27" t="str">
        <f t="shared" si="203"/>
        <v/>
      </c>
      <c r="AA498" s="27" t="str">
        <f t="shared" si="204"/>
        <v/>
      </c>
      <c r="AB498" s="27" t="str">
        <f t="shared" si="205"/>
        <v/>
      </c>
      <c r="AC498" s="27" t="str">
        <f t="shared" si="206"/>
        <v/>
      </c>
      <c r="AD498" s="27" t="str">
        <f t="shared" si="207"/>
        <v/>
      </c>
      <c r="AE498" s="27" t="str">
        <f t="shared" si="208"/>
        <v/>
      </c>
      <c r="AF498" s="27" t="str">
        <f t="shared" si="209"/>
        <v/>
      </c>
      <c r="AG498" s="27" t="str">
        <f t="shared" si="210"/>
        <v/>
      </c>
    </row>
    <row r="499" spans="1:33" x14ac:dyDescent="0.2">
      <c r="A499" s="36" t="s">
        <v>96</v>
      </c>
      <c r="B499" s="36" t="s">
        <v>923</v>
      </c>
      <c r="C499" s="36" t="s">
        <v>924</v>
      </c>
      <c r="D499" s="22" t="str">
        <f t="shared" si="191"/>
        <v>A-CAM II &gt; HC Legacy</v>
      </c>
      <c r="E499" s="23">
        <v>3593196</v>
      </c>
      <c r="F499" s="23">
        <v>5779526.9100000001</v>
      </c>
      <c r="G499" s="24">
        <f t="shared" si="187"/>
        <v>2186330.91</v>
      </c>
      <c r="H499" s="25">
        <f t="shared" si="188"/>
        <v>0.60846413888916728</v>
      </c>
      <c r="J499" s="27">
        <f t="shared" si="189"/>
        <v>5779526.9100000001</v>
      </c>
      <c r="L499" s="27" t="str">
        <f t="shared" si="190"/>
        <v/>
      </c>
      <c r="M499" s="30"/>
      <c r="N499" s="30" t="str">
        <f t="shared" si="192"/>
        <v/>
      </c>
      <c r="O499" s="30" t="str">
        <f t="shared" si="193"/>
        <v/>
      </c>
      <c r="P499" s="30" t="str">
        <f t="shared" si="194"/>
        <v/>
      </c>
      <c r="Q499" s="30" t="str">
        <f t="shared" si="195"/>
        <v/>
      </c>
      <c r="R499" s="30" t="str">
        <f t="shared" si="196"/>
        <v/>
      </c>
      <c r="S499" s="30" t="str">
        <f t="shared" si="197"/>
        <v/>
      </c>
      <c r="T499" s="30" t="str">
        <f t="shared" si="198"/>
        <v/>
      </c>
      <c r="U499" s="30"/>
      <c r="V499" s="27" t="str">
        <f t="shared" si="199"/>
        <v/>
      </c>
      <c r="W499" s="27" t="str">
        <f t="shared" si="200"/>
        <v/>
      </c>
      <c r="X499" s="29" t="str">
        <f t="shared" si="201"/>
        <v/>
      </c>
      <c r="Y499" s="27" t="str">
        <f t="shared" si="202"/>
        <v/>
      </c>
      <c r="Z499" s="27" t="str">
        <f t="shared" si="203"/>
        <v/>
      </c>
      <c r="AA499" s="27" t="str">
        <f t="shared" si="204"/>
        <v/>
      </c>
      <c r="AB499" s="27" t="str">
        <f t="shared" si="205"/>
        <v/>
      </c>
      <c r="AC499" s="27" t="str">
        <f t="shared" si="206"/>
        <v/>
      </c>
      <c r="AD499" s="27" t="str">
        <f t="shared" si="207"/>
        <v/>
      </c>
      <c r="AE499" s="27" t="str">
        <f t="shared" si="208"/>
        <v/>
      </c>
      <c r="AF499" s="27" t="str">
        <f t="shared" si="209"/>
        <v/>
      </c>
      <c r="AG499" s="27" t="str">
        <f t="shared" si="210"/>
        <v/>
      </c>
    </row>
    <row r="500" spans="1:33" x14ac:dyDescent="0.2">
      <c r="A500" s="36" t="s">
        <v>96</v>
      </c>
      <c r="B500" s="36" t="s">
        <v>933</v>
      </c>
      <c r="C500" s="36" t="s">
        <v>934</v>
      </c>
      <c r="D500" s="22" t="str">
        <f t="shared" si="191"/>
        <v>A-CAM II &gt; HC Legacy</v>
      </c>
      <c r="E500" s="23">
        <v>3739554</v>
      </c>
      <c r="F500" s="23">
        <v>4893319</v>
      </c>
      <c r="G500" s="24">
        <f t="shared" si="187"/>
        <v>1153765</v>
      </c>
      <c r="H500" s="25">
        <f t="shared" si="188"/>
        <v>0.30853010813588999</v>
      </c>
      <c r="J500" s="27">
        <f t="shared" si="189"/>
        <v>4893319</v>
      </c>
      <c r="L500" s="27" t="str">
        <f t="shared" si="190"/>
        <v/>
      </c>
      <c r="M500" s="30"/>
      <c r="N500" s="30" t="str">
        <f t="shared" si="192"/>
        <v/>
      </c>
      <c r="O500" s="30" t="str">
        <f t="shared" si="193"/>
        <v/>
      </c>
      <c r="P500" s="30" t="str">
        <f t="shared" si="194"/>
        <v/>
      </c>
      <c r="Q500" s="30" t="str">
        <f t="shared" si="195"/>
        <v/>
      </c>
      <c r="R500" s="30" t="str">
        <f t="shared" si="196"/>
        <v/>
      </c>
      <c r="S500" s="30" t="str">
        <f t="shared" si="197"/>
        <v/>
      </c>
      <c r="T500" s="30" t="str">
        <f t="shared" si="198"/>
        <v/>
      </c>
      <c r="U500" s="30"/>
      <c r="V500" s="27" t="str">
        <f t="shared" si="199"/>
        <v/>
      </c>
      <c r="W500" s="27" t="str">
        <f t="shared" si="200"/>
        <v/>
      </c>
      <c r="X500" s="29" t="str">
        <f t="shared" si="201"/>
        <v/>
      </c>
      <c r="Y500" s="27" t="str">
        <f t="shared" si="202"/>
        <v/>
      </c>
      <c r="Z500" s="27" t="str">
        <f t="shared" si="203"/>
        <v/>
      </c>
      <c r="AA500" s="27" t="str">
        <f t="shared" si="204"/>
        <v/>
      </c>
      <c r="AB500" s="27" t="str">
        <f t="shared" si="205"/>
        <v/>
      </c>
      <c r="AC500" s="27" t="str">
        <f t="shared" si="206"/>
        <v/>
      </c>
      <c r="AD500" s="27" t="str">
        <f t="shared" si="207"/>
        <v/>
      </c>
      <c r="AE500" s="27" t="str">
        <f t="shared" si="208"/>
        <v/>
      </c>
      <c r="AF500" s="27" t="str">
        <f t="shared" si="209"/>
        <v/>
      </c>
      <c r="AG500" s="27" t="str">
        <f t="shared" si="210"/>
        <v/>
      </c>
    </row>
    <row r="501" spans="1:33" x14ac:dyDescent="0.2">
      <c r="A501" s="36" t="s">
        <v>96</v>
      </c>
      <c r="B501" s="36" t="s">
        <v>35</v>
      </c>
      <c r="C501" s="36" t="s">
        <v>36</v>
      </c>
      <c r="D501" s="22" t="str">
        <f t="shared" si="191"/>
        <v>Tier 1</v>
      </c>
      <c r="E501" s="23">
        <v>359700</v>
      </c>
      <c r="F501" s="23">
        <v>344030.79</v>
      </c>
      <c r="G501" s="24">
        <f t="shared" si="187"/>
        <v>-15669.210000000021</v>
      </c>
      <c r="H501" s="25">
        <f t="shared" si="188"/>
        <v>4.3561884904086801E-2</v>
      </c>
      <c r="J501" s="27" t="str">
        <f t="shared" si="189"/>
        <v/>
      </c>
      <c r="L501" s="27">
        <f t="shared" si="190"/>
        <v>351865.39500000002</v>
      </c>
      <c r="M501" s="30"/>
      <c r="N501" s="30" t="str">
        <f t="shared" si="192"/>
        <v/>
      </c>
      <c r="O501" s="30" t="str">
        <f t="shared" si="193"/>
        <v/>
      </c>
      <c r="P501" s="30" t="str">
        <f t="shared" si="194"/>
        <v/>
      </c>
      <c r="Q501" s="30" t="str">
        <f t="shared" si="195"/>
        <v/>
      </c>
      <c r="R501" s="30" t="str">
        <f t="shared" si="196"/>
        <v/>
      </c>
      <c r="S501" s="30" t="str">
        <f t="shared" si="197"/>
        <v/>
      </c>
      <c r="T501" s="30" t="str">
        <f t="shared" si="198"/>
        <v/>
      </c>
      <c r="U501" s="30"/>
      <c r="V501" s="27" t="str">
        <f t="shared" si="199"/>
        <v/>
      </c>
      <c r="W501" s="27" t="str">
        <f t="shared" si="200"/>
        <v/>
      </c>
      <c r="X501" s="29" t="str">
        <f t="shared" si="201"/>
        <v/>
      </c>
      <c r="Y501" s="27" t="str">
        <f t="shared" si="202"/>
        <v/>
      </c>
      <c r="Z501" s="27" t="str">
        <f t="shared" si="203"/>
        <v/>
      </c>
      <c r="AA501" s="27" t="str">
        <f t="shared" si="204"/>
        <v/>
      </c>
      <c r="AB501" s="27" t="str">
        <f t="shared" si="205"/>
        <v/>
      </c>
      <c r="AC501" s="27" t="str">
        <f t="shared" si="206"/>
        <v/>
      </c>
      <c r="AD501" s="27" t="str">
        <f t="shared" si="207"/>
        <v/>
      </c>
      <c r="AE501" s="27" t="str">
        <f t="shared" si="208"/>
        <v/>
      </c>
      <c r="AF501" s="27" t="str">
        <f t="shared" si="209"/>
        <v/>
      </c>
      <c r="AG501" s="27" t="str">
        <f t="shared" si="210"/>
        <v/>
      </c>
    </row>
    <row r="502" spans="1:33" x14ac:dyDescent="0.2">
      <c r="A502" s="36" t="s">
        <v>96</v>
      </c>
      <c r="B502" s="36" t="s">
        <v>113</v>
      </c>
      <c r="C502" s="36" t="s">
        <v>112</v>
      </c>
      <c r="D502" s="22" t="str">
        <f t="shared" si="191"/>
        <v>Tier 3</v>
      </c>
      <c r="E502" s="23">
        <v>674988</v>
      </c>
      <c r="F502" s="23">
        <v>163501.68</v>
      </c>
      <c r="G502" s="24">
        <f t="shared" si="187"/>
        <v>-511486.32</v>
      </c>
      <c r="H502" s="25">
        <f t="shared" si="188"/>
        <v>0.75777098259524611</v>
      </c>
      <c r="J502" s="27" t="str">
        <f t="shared" si="189"/>
        <v/>
      </c>
      <c r="L502" s="27" t="str">
        <f t="shared" si="190"/>
        <v/>
      </c>
      <c r="M502" s="30"/>
      <c r="N502" s="30" t="str">
        <f t="shared" si="192"/>
        <v/>
      </c>
      <c r="O502" s="30" t="str">
        <f t="shared" si="193"/>
        <v/>
      </c>
      <c r="P502" s="30" t="str">
        <f t="shared" si="194"/>
        <v/>
      </c>
      <c r="Q502" s="30" t="str">
        <f t="shared" si="195"/>
        <v/>
      </c>
      <c r="R502" s="30" t="str">
        <f t="shared" si="196"/>
        <v/>
      </c>
      <c r="S502" s="30" t="str">
        <f t="shared" si="197"/>
        <v/>
      </c>
      <c r="T502" s="30" t="str">
        <f t="shared" si="198"/>
        <v/>
      </c>
      <c r="U502" s="30"/>
      <c r="V502" s="27">
        <f t="shared" si="199"/>
        <v>51148.632000000005</v>
      </c>
      <c r="W502" s="27">
        <f t="shared" si="200"/>
        <v>33749.4</v>
      </c>
      <c r="X502" s="29" t="str">
        <f t="shared" si="201"/>
        <v>Yes</v>
      </c>
      <c r="Y502" s="27">
        <f t="shared" si="202"/>
        <v>623839.36800000002</v>
      </c>
      <c r="Z502" s="27">
        <f t="shared" si="203"/>
        <v>572690.73600000003</v>
      </c>
      <c r="AA502" s="27">
        <f t="shared" si="204"/>
        <v>521542.10399999999</v>
      </c>
      <c r="AB502" s="27">
        <f t="shared" si="205"/>
        <v>470393.47200000001</v>
      </c>
      <c r="AC502" s="27">
        <f t="shared" si="206"/>
        <v>419244.83999999997</v>
      </c>
      <c r="AD502" s="27">
        <f t="shared" si="207"/>
        <v>368096.20799999998</v>
      </c>
      <c r="AE502" s="27">
        <f t="shared" si="208"/>
        <v>316947.576</v>
      </c>
      <c r="AF502" s="27">
        <f t="shared" si="209"/>
        <v>265798.94400000002</v>
      </c>
      <c r="AG502" s="27">
        <f t="shared" si="210"/>
        <v>214650.31200000001</v>
      </c>
    </row>
    <row r="503" spans="1:33" x14ac:dyDescent="0.2">
      <c r="A503" s="36" t="s">
        <v>96</v>
      </c>
      <c r="B503" s="36" t="s">
        <v>1032</v>
      </c>
      <c r="C503" s="36" t="s">
        <v>1033</v>
      </c>
      <c r="D503" s="22" t="str">
        <f t="shared" si="191"/>
        <v>Tier 3</v>
      </c>
      <c r="E503" s="23">
        <v>12928878</v>
      </c>
      <c r="F503" s="23">
        <v>5997034.1600000001</v>
      </c>
      <c r="G503" s="24">
        <f t="shared" si="187"/>
        <v>-6931843.8399999999</v>
      </c>
      <c r="H503" s="25">
        <f t="shared" si="188"/>
        <v>0.53615200329061807</v>
      </c>
      <c r="J503" s="27" t="str">
        <f t="shared" si="189"/>
        <v/>
      </c>
      <c r="L503" s="27" t="str">
        <f t="shared" si="190"/>
        <v/>
      </c>
      <c r="M503" s="30"/>
      <c r="N503" s="30" t="str">
        <f t="shared" si="192"/>
        <v/>
      </c>
      <c r="O503" s="30" t="str">
        <f t="shared" si="193"/>
        <v/>
      </c>
      <c r="P503" s="30" t="str">
        <f t="shared" si="194"/>
        <v/>
      </c>
      <c r="Q503" s="30" t="str">
        <f t="shared" si="195"/>
        <v/>
      </c>
      <c r="R503" s="30" t="str">
        <f t="shared" si="196"/>
        <v/>
      </c>
      <c r="S503" s="30" t="str">
        <f t="shared" si="197"/>
        <v/>
      </c>
      <c r="T503" s="30" t="str">
        <f t="shared" si="198"/>
        <v/>
      </c>
      <c r="U503" s="30"/>
      <c r="V503" s="27">
        <f t="shared" si="199"/>
        <v>693184.38400000008</v>
      </c>
      <c r="W503" s="27">
        <f t="shared" si="200"/>
        <v>646443.9</v>
      </c>
      <c r="X503" s="29" t="str">
        <f t="shared" si="201"/>
        <v>Yes</v>
      </c>
      <c r="Y503" s="27">
        <f t="shared" si="202"/>
        <v>12235693.616</v>
      </c>
      <c r="Z503" s="27">
        <f t="shared" si="203"/>
        <v>11542509.232000001</v>
      </c>
      <c r="AA503" s="27">
        <f t="shared" si="204"/>
        <v>10849324.847999999</v>
      </c>
      <c r="AB503" s="27">
        <f t="shared" si="205"/>
        <v>10156140.464</v>
      </c>
      <c r="AC503" s="27">
        <f t="shared" si="206"/>
        <v>9462956.0800000001</v>
      </c>
      <c r="AD503" s="27">
        <f t="shared" si="207"/>
        <v>8769771.6960000005</v>
      </c>
      <c r="AE503" s="27">
        <f t="shared" si="208"/>
        <v>8076587.3119999999</v>
      </c>
      <c r="AF503" s="27">
        <f t="shared" si="209"/>
        <v>7383402.9280000003</v>
      </c>
      <c r="AG503" s="27">
        <f t="shared" si="210"/>
        <v>6690218.5439999998</v>
      </c>
    </row>
    <row r="504" spans="1:33" x14ac:dyDescent="0.2">
      <c r="A504" s="36" t="s">
        <v>96</v>
      </c>
      <c r="B504" s="36" t="s">
        <v>1094</v>
      </c>
      <c r="C504" s="36" t="s">
        <v>1095</v>
      </c>
      <c r="D504" s="22" t="str">
        <f t="shared" si="191"/>
        <v>Tier 3</v>
      </c>
      <c r="E504" s="23">
        <v>3157236</v>
      </c>
      <c r="F504" s="23">
        <v>2087415.63</v>
      </c>
      <c r="G504" s="24">
        <f t="shared" si="187"/>
        <v>-1069820.3700000001</v>
      </c>
      <c r="H504" s="25">
        <f t="shared" si="188"/>
        <v>0.33884713401215499</v>
      </c>
      <c r="J504" s="27" t="str">
        <f t="shared" si="189"/>
        <v/>
      </c>
      <c r="L504" s="27" t="str">
        <f t="shared" si="190"/>
        <v/>
      </c>
      <c r="M504" s="30"/>
      <c r="N504" s="30" t="str">
        <f t="shared" si="192"/>
        <v/>
      </c>
      <c r="O504" s="30" t="str">
        <f t="shared" si="193"/>
        <v/>
      </c>
      <c r="P504" s="30" t="str">
        <f t="shared" si="194"/>
        <v/>
      </c>
      <c r="Q504" s="30" t="str">
        <f t="shared" si="195"/>
        <v/>
      </c>
      <c r="R504" s="30" t="str">
        <f t="shared" si="196"/>
        <v/>
      </c>
      <c r="S504" s="30" t="str">
        <f t="shared" si="197"/>
        <v/>
      </c>
      <c r="T504" s="30" t="str">
        <f t="shared" si="198"/>
        <v/>
      </c>
      <c r="U504" s="30"/>
      <c r="V504" s="27">
        <f t="shared" si="199"/>
        <v>106982.03700000001</v>
      </c>
      <c r="W504" s="27">
        <f t="shared" si="200"/>
        <v>157861.80000000002</v>
      </c>
      <c r="X504" s="29" t="str">
        <f t="shared" si="201"/>
        <v>No</v>
      </c>
      <c r="Y504" s="27">
        <f t="shared" si="202"/>
        <v>2999374.1999999997</v>
      </c>
      <c r="Z504" s="27">
        <f t="shared" si="203"/>
        <v>2841512.4</v>
      </c>
      <c r="AA504" s="27">
        <f t="shared" si="204"/>
        <v>2683650.6</v>
      </c>
      <c r="AB504" s="27">
        <f t="shared" si="205"/>
        <v>2525788.8000000003</v>
      </c>
      <c r="AC504" s="27">
        <f t="shared" si="206"/>
        <v>2367927</v>
      </c>
      <c r="AD504" s="27">
        <f t="shared" si="207"/>
        <v>2210065.1999999997</v>
      </c>
      <c r="AE504" s="27">
        <f t="shared" si="208"/>
        <v>2087415.63</v>
      </c>
      <c r="AF504" s="27">
        <f t="shared" si="209"/>
        <v>2087415.63</v>
      </c>
      <c r="AG504" s="27">
        <f t="shared" si="210"/>
        <v>2087415.63</v>
      </c>
    </row>
    <row r="505" spans="1:33" x14ac:dyDescent="0.2">
      <c r="A505" s="36" t="s">
        <v>101</v>
      </c>
      <c r="B505" s="36" t="s">
        <v>145</v>
      </c>
      <c r="C505" s="36" t="s">
        <v>146</v>
      </c>
      <c r="D505" s="22" t="str">
        <f t="shared" si="191"/>
        <v>A-CAM II &gt; HC Legacy</v>
      </c>
      <c r="E505" s="23">
        <v>3455358</v>
      </c>
      <c r="F505" s="23">
        <v>3895480.12</v>
      </c>
      <c r="G505" s="24">
        <f t="shared" si="187"/>
        <v>440122.12000000011</v>
      </c>
      <c r="H505" s="25">
        <f t="shared" si="188"/>
        <v>0.12737381191760741</v>
      </c>
      <c r="J505" s="27">
        <f t="shared" si="189"/>
        <v>3895480.12</v>
      </c>
      <c r="L505" s="27" t="str">
        <f t="shared" si="190"/>
        <v/>
      </c>
      <c r="M505" s="30"/>
      <c r="N505" s="30" t="str">
        <f t="shared" si="192"/>
        <v/>
      </c>
      <c r="O505" s="30" t="str">
        <f t="shared" si="193"/>
        <v/>
      </c>
      <c r="P505" s="30" t="str">
        <f t="shared" si="194"/>
        <v/>
      </c>
      <c r="Q505" s="30" t="str">
        <f t="shared" si="195"/>
        <v/>
      </c>
      <c r="R505" s="30" t="str">
        <f t="shared" si="196"/>
        <v/>
      </c>
      <c r="S505" s="30" t="str">
        <f t="shared" si="197"/>
        <v/>
      </c>
      <c r="T505" s="30" t="str">
        <f t="shared" si="198"/>
        <v/>
      </c>
      <c r="U505" s="30"/>
      <c r="V505" s="27" t="str">
        <f t="shared" si="199"/>
        <v/>
      </c>
      <c r="W505" s="27" t="str">
        <f t="shared" si="200"/>
        <v/>
      </c>
      <c r="X505" s="29" t="str">
        <f t="shared" si="201"/>
        <v/>
      </c>
      <c r="Y505" s="27" t="str">
        <f t="shared" si="202"/>
        <v/>
      </c>
      <c r="Z505" s="27" t="str">
        <f t="shared" si="203"/>
        <v/>
      </c>
      <c r="AA505" s="27" t="str">
        <f t="shared" si="204"/>
        <v/>
      </c>
      <c r="AB505" s="27" t="str">
        <f t="shared" si="205"/>
        <v/>
      </c>
      <c r="AC505" s="27" t="str">
        <f t="shared" si="206"/>
        <v/>
      </c>
      <c r="AD505" s="27" t="str">
        <f t="shared" si="207"/>
        <v/>
      </c>
      <c r="AE505" s="27" t="str">
        <f t="shared" si="208"/>
        <v/>
      </c>
      <c r="AF505" s="27" t="str">
        <f t="shared" si="209"/>
        <v/>
      </c>
      <c r="AG505" s="27" t="str">
        <f t="shared" si="210"/>
        <v/>
      </c>
    </row>
    <row r="506" spans="1:33" x14ac:dyDescent="0.2">
      <c r="A506" s="36" t="s">
        <v>101</v>
      </c>
      <c r="B506" s="36" t="s">
        <v>110</v>
      </c>
      <c r="C506" s="36" t="s">
        <v>109</v>
      </c>
      <c r="D506" s="22" t="str">
        <f t="shared" si="191"/>
        <v>A-CAM II &gt; HC Legacy</v>
      </c>
      <c r="E506" s="23">
        <v>2083284</v>
      </c>
      <c r="F506" s="23">
        <v>3290387.55</v>
      </c>
      <c r="G506" s="24">
        <f t="shared" si="187"/>
        <v>1207103.5499999998</v>
      </c>
      <c r="H506" s="25">
        <f t="shared" si="188"/>
        <v>0.57942342474669795</v>
      </c>
      <c r="J506" s="27">
        <f t="shared" si="189"/>
        <v>3290387.55</v>
      </c>
      <c r="L506" s="27" t="str">
        <f t="shared" si="190"/>
        <v/>
      </c>
      <c r="M506" s="30"/>
      <c r="N506" s="30" t="str">
        <f t="shared" si="192"/>
        <v/>
      </c>
      <c r="O506" s="30" t="str">
        <f t="shared" si="193"/>
        <v/>
      </c>
      <c r="P506" s="30" t="str">
        <f t="shared" si="194"/>
        <v/>
      </c>
      <c r="Q506" s="30" t="str">
        <f t="shared" si="195"/>
        <v/>
      </c>
      <c r="R506" s="30" t="str">
        <f t="shared" si="196"/>
        <v/>
      </c>
      <c r="S506" s="30" t="str">
        <f t="shared" si="197"/>
        <v/>
      </c>
      <c r="T506" s="30" t="str">
        <f t="shared" si="198"/>
        <v/>
      </c>
      <c r="U506" s="30"/>
      <c r="V506" s="27" t="str">
        <f t="shared" si="199"/>
        <v/>
      </c>
      <c r="W506" s="27" t="str">
        <f t="shared" si="200"/>
        <v/>
      </c>
      <c r="X506" s="29" t="str">
        <f t="shared" si="201"/>
        <v/>
      </c>
      <c r="Y506" s="27" t="str">
        <f t="shared" si="202"/>
        <v/>
      </c>
      <c r="Z506" s="27" t="str">
        <f t="shared" si="203"/>
        <v/>
      </c>
      <c r="AA506" s="27" t="str">
        <f t="shared" si="204"/>
        <v/>
      </c>
      <c r="AB506" s="27" t="str">
        <f t="shared" si="205"/>
        <v/>
      </c>
      <c r="AC506" s="27" t="str">
        <f t="shared" si="206"/>
        <v/>
      </c>
      <c r="AD506" s="27" t="str">
        <f t="shared" si="207"/>
        <v/>
      </c>
      <c r="AE506" s="27" t="str">
        <f t="shared" si="208"/>
        <v/>
      </c>
      <c r="AF506" s="27" t="str">
        <f t="shared" si="209"/>
        <v/>
      </c>
      <c r="AG506" s="27" t="str">
        <f t="shared" si="210"/>
        <v/>
      </c>
    </row>
    <row r="507" spans="1:33" x14ac:dyDescent="0.2">
      <c r="A507" s="36" t="s">
        <v>101</v>
      </c>
      <c r="B507" s="36" t="s">
        <v>389</v>
      </c>
      <c r="C507" s="36" t="s">
        <v>390</v>
      </c>
      <c r="D507" s="22" t="str">
        <f t="shared" si="191"/>
        <v>A-CAM II &gt; HC Legacy</v>
      </c>
      <c r="E507" s="23">
        <v>1640412</v>
      </c>
      <c r="F507" s="23">
        <v>2217818.9300000002</v>
      </c>
      <c r="G507" s="24">
        <f t="shared" si="187"/>
        <v>577406.93000000017</v>
      </c>
      <c r="H507" s="25">
        <f t="shared" si="188"/>
        <v>0.35198896984416123</v>
      </c>
      <c r="J507" s="27">
        <f t="shared" si="189"/>
        <v>2217818.9300000002</v>
      </c>
      <c r="L507" s="27" t="str">
        <f t="shared" si="190"/>
        <v/>
      </c>
      <c r="M507" s="30"/>
      <c r="N507" s="30" t="str">
        <f t="shared" si="192"/>
        <v/>
      </c>
      <c r="O507" s="30" t="str">
        <f t="shared" si="193"/>
        <v/>
      </c>
      <c r="P507" s="30" t="str">
        <f t="shared" si="194"/>
        <v/>
      </c>
      <c r="Q507" s="30" t="str">
        <f t="shared" si="195"/>
        <v/>
      </c>
      <c r="R507" s="30" t="str">
        <f t="shared" si="196"/>
        <v/>
      </c>
      <c r="S507" s="30" t="str">
        <f t="shared" si="197"/>
        <v/>
      </c>
      <c r="T507" s="30" t="str">
        <f t="shared" si="198"/>
        <v/>
      </c>
      <c r="U507" s="30"/>
      <c r="V507" s="27" t="str">
        <f t="shared" si="199"/>
        <v/>
      </c>
      <c r="W507" s="27" t="str">
        <f t="shared" si="200"/>
        <v/>
      </c>
      <c r="X507" s="29" t="str">
        <f t="shared" si="201"/>
        <v/>
      </c>
      <c r="Y507" s="27" t="str">
        <f t="shared" si="202"/>
        <v/>
      </c>
      <c r="Z507" s="27" t="str">
        <f t="shared" si="203"/>
        <v/>
      </c>
      <c r="AA507" s="27" t="str">
        <f t="shared" si="204"/>
        <v/>
      </c>
      <c r="AB507" s="27" t="str">
        <f t="shared" si="205"/>
        <v/>
      </c>
      <c r="AC507" s="27" t="str">
        <f t="shared" si="206"/>
        <v/>
      </c>
      <c r="AD507" s="27" t="str">
        <f t="shared" si="207"/>
        <v/>
      </c>
      <c r="AE507" s="27" t="str">
        <f t="shared" si="208"/>
        <v/>
      </c>
      <c r="AF507" s="27" t="str">
        <f t="shared" si="209"/>
        <v/>
      </c>
      <c r="AG507" s="27" t="str">
        <f t="shared" si="210"/>
        <v/>
      </c>
    </row>
    <row r="508" spans="1:33" x14ac:dyDescent="0.2">
      <c r="A508" s="36" t="s">
        <v>101</v>
      </c>
      <c r="B508" s="36" t="s">
        <v>665</v>
      </c>
      <c r="C508" s="36" t="s">
        <v>666</v>
      </c>
      <c r="D508" s="22" t="str">
        <f t="shared" si="191"/>
        <v>A-CAM II &gt; HC Legacy</v>
      </c>
      <c r="E508" s="23">
        <v>458448</v>
      </c>
      <c r="F508" s="23">
        <v>489287.88</v>
      </c>
      <c r="G508" s="24">
        <f t="shared" si="187"/>
        <v>30839.880000000005</v>
      </c>
      <c r="H508" s="25">
        <f t="shared" si="188"/>
        <v>6.7270181132865675E-2</v>
      </c>
      <c r="J508" s="27">
        <f t="shared" si="189"/>
        <v>489287.88</v>
      </c>
      <c r="L508" s="27" t="str">
        <f t="shared" si="190"/>
        <v/>
      </c>
      <c r="M508" s="30"/>
      <c r="N508" s="30" t="str">
        <f t="shared" si="192"/>
        <v/>
      </c>
      <c r="O508" s="30" t="str">
        <f t="shared" si="193"/>
        <v/>
      </c>
      <c r="P508" s="30" t="str">
        <f t="shared" si="194"/>
        <v/>
      </c>
      <c r="Q508" s="30" t="str">
        <f t="shared" si="195"/>
        <v/>
      </c>
      <c r="R508" s="30" t="str">
        <f t="shared" si="196"/>
        <v/>
      </c>
      <c r="S508" s="30" t="str">
        <f t="shared" si="197"/>
        <v/>
      </c>
      <c r="T508" s="30" t="str">
        <f t="shared" si="198"/>
        <v/>
      </c>
      <c r="U508" s="30"/>
      <c r="V508" s="27" t="str">
        <f t="shared" si="199"/>
        <v/>
      </c>
      <c r="W508" s="27" t="str">
        <f t="shared" si="200"/>
        <v/>
      </c>
      <c r="X508" s="29" t="str">
        <f t="shared" si="201"/>
        <v/>
      </c>
      <c r="Y508" s="27" t="str">
        <f t="shared" si="202"/>
        <v/>
      </c>
      <c r="Z508" s="27" t="str">
        <f t="shared" si="203"/>
        <v/>
      </c>
      <c r="AA508" s="27" t="str">
        <f t="shared" si="204"/>
        <v/>
      </c>
      <c r="AB508" s="27" t="str">
        <f t="shared" si="205"/>
        <v/>
      </c>
      <c r="AC508" s="27" t="str">
        <f t="shared" si="206"/>
        <v/>
      </c>
      <c r="AD508" s="27" t="str">
        <f t="shared" si="207"/>
        <v/>
      </c>
      <c r="AE508" s="27" t="str">
        <f t="shared" si="208"/>
        <v/>
      </c>
      <c r="AF508" s="27" t="str">
        <f t="shared" si="209"/>
        <v/>
      </c>
      <c r="AG508" s="27" t="str">
        <f t="shared" si="210"/>
        <v/>
      </c>
    </row>
    <row r="509" spans="1:33" x14ac:dyDescent="0.2">
      <c r="A509" s="36" t="s">
        <v>101</v>
      </c>
      <c r="B509" s="36" t="s">
        <v>74</v>
      </c>
      <c r="C509" s="36" t="s">
        <v>75</v>
      </c>
      <c r="D509" s="22" t="str">
        <f t="shared" si="191"/>
        <v>Tier 3</v>
      </c>
      <c r="E509" s="23">
        <v>1806474</v>
      </c>
      <c r="F509" s="23">
        <v>178005.31</v>
      </c>
      <c r="G509" s="24">
        <f t="shared" ref="G509:G562" si="211">F509-E509</f>
        <v>-1628468.69</v>
      </c>
      <c r="H509" s="25">
        <f t="shared" ref="H509:H562" si="212">IF(E509=0,1,ABS(G509/E509))</f>
        <v>0.90146256741032527</v>
      </c>
      <c r="J509" s="27" t="str">
        <f t="shared" ref="J509:J563" si="213">IF(AND(F509&gt;E509),F509,"")</f>
        <v/>
      </c>
      <c r="L509" s="27" t="str">
        <f t="shared" ref="L509:L563" si="214">IF(AND(F509&lt;E509,H509&lt;=10%),F509+(G509*0.5*-1),"")</f>
        <v/>
      </c>
      <c r="M509" s="30"/>
      <c r="N509" s="30" t="str">
        <f t="shared" si="192"/>
        <v/>
      </c>
      <c r="O509" s="30" t="str">
        <f t="shared" si="193"/>
        <v/>
      </c>
      <c r="P509" s="30" t="str">
        <f t="shared" si="194"/>
        <v/>
      </c>
      <c r="Q509" s="30" t="str">
        <f t="shared" si="195"/>
        <v/>
      </c>
      <c r="R509" s="30" t="str">
        <f t="shared" si="196"/>
        <v/>
      </c>
      <c r="S509" s="30" t="str">
        <f t="shared" si="197"/>
        <v/>
      </c>
      <c r="T509" s="30" t="str">
        <f t="shared" si="198"/>
        <v/>
      </c>
      <c r="U509" s="30"/>
      <c r="V509" s="27">
        <f t="shared" si="199"/>
        <v>162846.86900000001</v>
      </c>
      <c r="W509" s="27">
        <f t="shared" si="200"/>
        <v>90323.700000000012</v>
      </c>
      <c r="X509" s="29" t="str">
        <f t="shared" si="201"/>
        <v>Yes</v>
      </c>
      <c r="Y509" s="27">
        <f t="shared" si="202"/>
        <v>1643627.1310000001</v>
      </c>
      <c r="Z509" s="27">
        <f t="shared" si="203"/>
        <v>1480780.2620000001</v>
      </c>
      <c r="AA509" s="27">
        <f t="shared" si="204"/>
        <v>1317933.3929999999</v>
      </c>
      <c r="AB509" s="27">
        <f t="shared" si="205"/>
        <v>1155086.524</v>
      </c>
      <c r="AC509" s="27">
        <f t="shared" si="206"/>
        <v>992239.65500000003</v>
      </c>
      <c r="AD509" s="27">
        <f t="shared" si="207"/>
        <v>829392.78600000008</v>
      </c>
      <c r="AE509" s="27">
        <f t="shared" si="208"/>
        <v>666545.9169999999</v>
      </c>
      <c r="AF509" s="27">
        <f t="shared" si="209"/>
        <v>503699.04800000001</v>
      </c>
      <c r="AG509" s="27">
        <f t="shared" si="210"/>
        <v>340852.179</v>
      </c>
    </row>
    <row r="510" spans="1:33" x14ac:dyDescent="0.2">
      <c r="A510" s="36" t="s">
        <v>101</v>
      </c>
      <c r="B510" s="36" t="s">
        <v>919</v>
      </c>
      <c r="C510" s="36" t="s">
        <v>920</v>
      </c>
      <c r="D510" s="22" t="str">
        <f t="shared" ref="D510:D563" si="215">IF(F510&gt;E510,"A-CAM II &gt; HC Legacy",IF(H510&lt;=10%,"Tier 1",IF(AND(H510&gt;10%,H510&lt;=25%),"Tier 2","Tier 3")))</f>
        <v>A-CAM II &gt; HC Legacy</v>
      </c>
      <c r="E510" s="23">
        <v>5241774</v>
      </c>
      <c r="F510" s="23">
        <v>6563908.79</v>
      </c>
      <c r="G510" s="24">
        <f t="shared" si="211"/>
        <v>1322134.79</v>
      </c>
      <c r="H510" s="25">
        <f t="shared" si="212"/>
        <v>0.25223040711026457</v>
      </c>
      <c r="J510" s="27">
        <f t="shared" si="213"/>
        <v>6563908.79</v>
      </c>
      <c r="L510" s="27" t="str">
        <f t="shared" si="214"/>
        <v/>
      </c>
      <c r="M510" s="30"/>
      <c r="N510" s="30" t="str">
        <f t="shared" ref="N510:N562" si="216">IF(D510="Tier 2",0.2*G510*-1,"")</f>
        <v/>
      </c>
      <c r="O510" s="30" t="str">
        <f t="shared" ref="O510:O562" si="217">IF(D510="Tier 2",0.05*E510,"")</f>
        <v/>
      </c>
      <c r="P510" s="30" t="str">
        <f t="shared" ref="P510:P562" si="218">IF(D510="Tier 2",IF(N510&gt;O510,"Yes","No"),"")</f>
        <v/>
      </c>
      <c r="Q510" s="30" t="str">
        <f t="shared" ref="Q510:Q562" si="219">IF(AND(F510&lt;E510,H510&gt;10%,H510&lt;=25%),IF(G510*0.2*-1&gt;E510*0.05,F510+-1*G510*0.8,0)+IF(G510*0.2*-1&lt;=E510*0.05,MAX(F510,E510*0.95),0),"")</f>
        <v/>
      </c>
      <c r="R510" s="30" t="str">
        <f t="shared" ref="R510:R562" si="220">IF(AND(F510&lt;E510,H510&gt;10%,H510&lt;=25%),IF(G510*0.2*-1&gt;E510*0.05,F510+-1*G510*0.6,0)+IF(G510*0.2*-1&lt;=E510*0.05,MAX(F510,E510*0.9),0),"")</f>
        <v/>
      </c>
      <c r="S510" s="30" t="str">
        <f t="shared" ref="S510:S562" si="221">IF(AND(F510&lt;E510,H510&gt;10%,H510&lt;=25%),IF(G510*0.2*-1&gt;E510*0.05,F510+-1*G510*0.4,0)+IF(G510*0.2*-1&lt;=E510*0.05,MAX(F510,E510*0.85),0),"")</f>
        <v/>
      </c>
      <c r="T510" s="30" t="str">
        <f t="shared" ref="T510:T562" si="222">IF(AND(F510&lt;E510,H510&gt;10%,H510&lt;=25%),IF(G510*0.2*-1&gt;E510*0.05,F510+-1*G510*0.2,0)+IF(G510*0.2*-1&lt;=E510*0.05,MAX(F510,E510*0.8),0),"")</f>
        <v/>
      </c>
      <c r="U510" s="30"/>
      <c r="V510" s="27" t="str">
        <f t="shared" ref="V510:V562" si="223">IF(D510="Tier 3",0.1*G510*-1,"")</f>
        <v/>
      </c>
      <c r="W510" s="27" t="str">
        <f t="shared" ref="W510:W562" si="224">IF(D510="Tier 3",0.05*E510,"")</f>
        <v/>
      </c>
      <c r="X510" s="29" t="str">
        <f t="shared" ref="X510:X562" si="225">IF(D510="Tier 3",IF(V510&gt;W510,"Yes","No"),"")</f>
        <v/>
      </c>
      <c r="Y510" s="27" t="str">
        <f t="shared" ref="Y510:Y562" si="226">IF(AND(F510&lt;E510,H510&gt;25%),IF(G510*0.1*-1&gt;E510*0.05,F510+-1*G510*0.9,0)+IF(G510*0.1*-1&lt;=E510*0.05,MAX(F510,E510*0.95),0),"")</f>
        <v/>
      </c>
      <c r="Z510" s="27" t="str">
        <f t="shared" ref="Z510:Z562" si="227">IF(AND(F510&lt;E510,H510&gt;25%),IF(G510*0.1*-1&gt;E510*0.05,F510+-1*G510*0.8,0)+IF(G510*0.1*-1&lt;=E510*0.05,MAX(F510,E510*0.9),0),"")</f>
        <v/>
      </c>
      <c r="AA510" s="27" t="str">
        <f t="shared" ref="AA510:AA562" si="228">IF(AND(F510&lt;E510,H510&gt;25%),IF(G510*0.1*-1&gt;E510*0.05,F510+-1*G510*0.7,0)+IF(G510*0.1*-1&lt;=E510*0.05,MAX(F510,E510*0.85),0),"")</f>
        <v/>
      </c>
      <c r="AB510" s="27" t="str">
        <f t="shared" ref="AB510:AB562" si="229">IF(AND(F510&lt;E510,H510&gt;25%),IF(G510*0.1*-1&gt;E510*0.05,F510+-1*G510*0.6,0)+IF(G510*0.1*-1&lt;=E510*0.05,MAX(F510,E510*0.8),0),"")</f>
        <v/>
      </c>
      <c r="AC510" s="27" t="str">
        <f t="shared" ref="AC510:AC562" si="230">IF(AND(F510&lt;E510,H510&gt;25%),IF(G510*0.1*-1&gt;E510*0.05,F510+-1*G510*0.5,0)+IF(G510*0.1*-1&lt;=E510*0.05,MAX(F510,E510*0.75),0),"")</f>
        <v/>
      </c>
      <c r="AD510" s="27" t="str">
        <f t="shared" ref="AD510:AD562" si="231">IF(AND(F510&lt;E510,H510&gt;25%),IF(G510*0.1*-1&gt;E510*0.05,F510+-1*G510*0.4,0)+IF(G510*0.1*-1&lt;=E510*0.05,MAX(F510,E510*0.7),0),"")</f>
        <v/>
      </c>
      <c r="AE510" s="27" t="str">
        <f t="shared" ref="AE510:AE562" si="232">IF(AND(F510&lt;E510,H510&gt;25%),IF(G510*0.1*-1&gt;E510*0.05,F510+-1*G510*0.3,0)+IF(G510*0.1*-1&lt;=E510*0.05,MAX(F510,E510*0.65),0),"")</f>
        <v/>
      </c>
      <c r="AF510" s="27" t="str">
        <f t="shared" ref="AF510:AF562" si="233">IF(AND(F510&lt;E510,H510&gt;25%),IF(G510*0.1*-1&gt;E510*0.05,F510+-1*G510*0.2,0)+IF(G510*0.1*-1&lt;=E510*0.05,MAX(F510,E510*0.6),0),"")</f>
        <v/>
      </c>
      <c r="AG510" s="27" t="str">
        <f t="shared" ref="AG510:AG562" si="234">IF(AND(F510&lt;E510,H510&gt;25%),IF(G510*0.1*-1&gt;E510*0.05,F510+-1*G510*0.1,0)+IF(G510*0.1*-1&lt;=E510*0.05,MAX(F510,E510*0.55),0),"")</f>
        <v/>
      </c>
    </row>
    <row r="511" spans="1:33" x14ac:dyDescent="0.2">
      <c r="A511" s="36" t="s">
        <v>102</v>
      </c>
      <c r="B511" s="36" t="s">
        <v>180</v>
      </c>
      <c r="C511" s="36" t="s">
        <v>181</v>
      </c>
      <c r="D511" s="22" t="str">
        <f t="shared" si="215"/>
        <v>A-CAM II &gt; HC Legacy</v>
      </c>
      <c r="E511" s="23">
        <v>244236</v>
      </c>
      <c r="F511" s="23">
        <v>532860.15</v>
      </c>
      <c r="G511" s="24">
        <f t="shared" si="211"/>
        <v>288624.15000000002</v>
      </c>
      <c r="H511" s="25">
        <f t="shared" si="212"/>
        <v>1.1817428634599323</v>
      </c>
      <c r="J511" s="27">
        <f t="shared" si="213"/>
        <v>532860.15</v>
      </c>
      <c r="L511" s="27" t="str">
        <f t="shared" si="214"/>
        <v/>
      </c>
      <c r="M511" s="30"/>
      <c r="N511" s="30" t="str">
        <f t="shared" si="216"/>
        <v/>
      </c>
      <c r="O511" s="30" t="str">
        <f t="shared" si="217"/>
        <v/>
      </c>
      <c r="P511" s="30" t="str">
        <f t="shared" si="218"/>
        <v/>
      </c>
      <c r="Q511" s="30" t="str">
        <f t="shared" si="219"/>
        <v/>
      </c>
      <c r="R511" s="30" t="str">
        <f t="shared" si="220"/>
        <v/>
      </c>
      <c r="S511" s="30" t="str">
        <f t="shared" si="221"/>
        <v/>
      </c>
      <c r="T511" s="30" t="str">
        <f t="shared" si="222"/>
        <v/>
      </c>
      <c r="U511" s="30"/>
      <c r="V511" s="27" t="str">
        <f t="shared" si="223"/>
        <v/>
      </c>
      <c r="W511" s="27" t="str">
        <f t="shared" si="224"/>
        <v/>
      </c>
      <c r="X511" s="29" t="str">
        <f t="shared" si="225"/>
        <v/>
      </c>
      <c r="Y511" s="27" t="str">
        <f t="shared" si="226"/>
        <v/>
      </c>
      <c r="Z511" s="27" t="str">
        <f t="shared" si="227"/>
        <v/>
      </c>
      <c r="AA511" s="27" t="str">
        <f t="shared" si="228"/>
        <v/>
      </c>
      <c r="AB511" s="27" t="str">
        <f t="shared" si="229"/>
        <v/>
      </c>
      <c r="AC511" s="27" t="str">
        <f t="shared" si="230"/>
        <v/>
      </c>
      <c r="AD511" s="27" t="str">
        <f t="shared" si="231"/>
        <v/>
      </c>
      <c r="AE511" s="27" t="str">
        <f t="shared" si="232"/>
        <v/>
      </c>
      <c r="AF511" s="27" t="str">
        <f t="shared" si="233"/>
        <v/>
      </c>
      <c r="AG511" s="27" t="str">
        <f t="shared" si="234"/>
        <v/>
      </c>
    </row>
    <row r="512" spans="1:33" x14ac:dyDescent="0.2">
      <c r="A512" s="36" t="s">
        <v>102</v>
      </c>
      <c r="B512" s="36" t="s">
        <v>220</v>
      </c>
      <c r="C512" s="36" t="s">
        <v>221</v>
      </c>
      <c r="D512" s="22" t="str">
        <f t="shared" si="215"/>
        <v>A-CAM II &gt; HC Legacy</v>
      </c>
      <c r="E512" s="23">
        <v>88833</v>
      </c>
      <c r="F512" s="23">
        <v>160553.13</v>
      </c>
      <c r="G512" s="24">
        <f t="shared" si="211"/>
        <v>71720.13</v>
      </c>
      <c r="H512" s="25">
        <f t="shared" si="212"/>
        <v>0.80735908952754054</v>
      </c>
      <c r="J512" s="27">
        <f t="shared" si="213"/>
        <v>160553.13</v>
      </c>
      <c r="L512" s="27" t="str">
        <f t="shared" si="214"/>
        <v/>
      </c>
      <c r="M512" s="30"/>
      <c r="N512" s="30" t="str">
        <f t="shared" si="216"/>
        <v/>
      </c>
      <c r="O512" s="30" t="str">
        <f t="shared" si="217"/>
        <v/>
      </c>
      <c r="P512" s="30" t="str">
        <f t="shared" si="218"/>
        <v/>
      </c>
      <c r="Q512" s="30" t="str">
        <f t="shared" si="219"/>
        <v/>
      </c>
      <c r="R512" s="30" t="str">
        <f t="shared" si="220"/>
        <v/>
      </c>
      <c r="S512" s="30" t="str">
        <f t="shared" si="221"/>
        <v/>
      </c>
      <c r="T512" s="30" t="str">
        <f t="shared" si="222"/>
        <v/>
      </c>
      <c r="U512" s="30"/>
      <c r="V512" s="27" t="str">
        <f t="shared" si="223"/>
        <v/>
      </c>
      <c r="W512" s="27" t="str">
        <f t="shared" si="224"/>
        <v/>
      </c>
      <c r="X512" s="29" t="str">
        <f t="shared" si="225"/>
        <v/>
      </c>
      <c r="Y512" s="27" t="str">
        <f t="shared" si="226"/>
        <v/>
      </c>
      <c r="Z512" s="27" t="str">
        <f t="shared" si="227"/>
        <v/>
      </c>
      <c r="AA512" s="27" t="str">
        <f t="shared" si="228"/>
        <v/>
      </c>
      <c r="AB512" s="27" t="str">
        <f t="shared" si="229"/>
        <v/>
      </c>
      <c r="AC512" s="27" t="str">
        <f t="shared" si="230"/>
        <v/>
      </c>
      <c r="AD512" s="27" t="str">
        <f t="shared" si="231"/>
        <v/>
      </c>
      <c r="AE512" s="27" t="str">
        <f t="shared" si="232"/>
        <v/>
      </c>
      <c r="AF512" s="27" t="str">
        <f t="shared" si="233"/>
        <v/>
      </c>
      <c r="AG512" s="27" t="str">
        <f t="shared" si="234"/>
        <v/>
      </c>
    </row>
    <row r="513" spans="1:33" x14ac:dyDescent="0.2">
      <c r="A513" s="36" t="s">
        <v>102</v>
      </c>
      <c r="B513" s="36" t="s">
        <v>717</v>
      </c>
      <c r="C513" s="36" t="s">
        <v>718</v>
      </c>
      <c r="D513" s="22" t="str">
        <f t="shared" si="215"/>
        <v>A-CAM II &gt; HC Legacy</v>
      </c>
      <c r="E513" s="23">
        <v>175413</v>
      </c>
      <c r="F513" s="23">
        <v>188212.72</v>
      </c>
      <c r="G513" s="24">
        <f t="shared" si="211"/>
        <v>12799.720000000001</v>
      </c>
      <c r="H513" s="25">
        <f t="shared" si="212"/>
        <v>7.2969050184421916E-2</v>
      </c>
      <c r="J513" s="27">
        <f t="shared" si="213"/>
        <v>188212.72</v>
      </c>
      <c r="L513" s="27" t="str">
        <f t="shared" si="214"/>
        <v/>
      </c>
      <c r="M513" s="30"/>
      <c r="N513" s="30" t="str">
        <f t="shared" si="216"/>
        <v/>
      </c>
      <c r="O513" s="30" t="str">
        <f t="shared" si="217"/>
        <v/>
      </c>
      <c r="P513" s="30" t="str">
        <f t="shared" si="218"/>
        <v/>
      </c>
      <c r="Q513" s="30" t="str">
        <f t="shared" si="219"/>
        <v/>
      </c>
      <c r="R513" s="30" t="str">
        <f t="shared" si="220"/>
        <v/>
      </c>
      <c r="S513" s="30" t="str">
        <f t="shared" si="221"/>
        <v/>
      </c>
      <c r="T513" s="30" t="str">
        <f t="shared" si="222"/>
        <v/>
      </c>
      <c r="U513" s="30"/>
      <c r="V513" s="27" t="str">
        <f t="shared" si="223"/>
        <v/>
      </c>
      <c r="W513" s="27" t="str">
        <f t="shared" si="224"/>
        <v/>
      </c>
      <c r="X513" s="29" t="str">
        <f t="shared" si="225"/>
        <v/>
      </c>
      <c r="Y513" s="27" t="str">
        <f t="shared" si="226"/>
        <v/>
      </c>
      <c r="Z513" s="27" t="str">
        <f t="shared" si="227"/>
        <v/>
      </c>
      <c r="AA513" s="27" t="str">
        <f t="shared" si="228"/>
        <v/>
      </c>
      <c r="AB513" s="27" t="str">
        <f t="shared" si="229"/>
        <v/>
      </c>
      <c r="AC513" s="27" t="str">
        <f t="shared" si="230"/>
        <v/>
      </c>
      <c r="AD513" s="27" t="str">
        <f t="shared" si="231"/>
        <v/>
      </c>
      <c r="AE513" s="27" t="str">
        <f t="shared" si="232"/>
        <v/>
      </c>
      <c r="AF513" s="27" t="str">
        <f t="shared" si="233"/>
        <v/>
      </c>
      <c r="AG513" s="27" t="str">
        <f t="shared" si="234"/>
        <v/>
      </c>
    </row>
    <row r="514" spans="1:33" x14ac:dyDescent="0.2">
      <c r="A514" s="36" t="s">
        <v>102</v>
      </c>
      <c r="B514" s="36" t="s">
        <v>763</v>
      </c>
      <c r="C514" s="36" t="s">
        <v>764</v>
      </c>
      <c r="D514" s="22" t="str">
        <f t="shared" si="215"/>
        <v>A-CAM II &gt; HC Legacy</v>
      </c>
      <c r="E514" s="23">
        <v>445728</v>
      </c>
      <c r="F514" s="23">
        <v>921340.3</v>
      </c>
      <c r="G514" s="24">
        <f t="shared" si="211"/>
        <v>475612.30000000005</v>
      </c>
      <c r="H514" s="25">
        <f t="shared" si="212"/>
        <v>1.0670460460190969</v>
      </c>
      <c r="J514" s="27">
        <f t="shared" si="213"/>
        <v>921340.3</v>
      </c>
      <c r="L514" s="27" t="str">
        <f t="shared" si="214"/>
        <v/>
      </c>
      <c r="M514" s="30"/>
      <c r="N514" s="30" t="str">
        <f t="shared" si="216"/>
        <v/>
      </c>
      <c r="O514" s="30" t="str">
        <f t="shared" si="217"/>
        <v/>
      </c>
      <c r="P514" s="30" t="str">
        <f t="shared" si="218"/>
        <v/>
      </c>
      <c r="Q514" s="30" t="str">
        <f t="shared" si="219"/>
        <v/>
      </c>
      <c r="R514" s="30" t="str">
        <f t="shared" si="220"/>
        <v/>
      </c>
      <c r="S514" s="30" t="str">
        <f t="shared" si="221"/>
        <v/>
      </c>
      <c r="T514" s="30" t="str">
        <f t="shared" si="222"/>
        <v/>
      </c>
      <c r="U514" s="30"/>
      <c r="V514" s="27" t="str">
        <f t="shared" si="223"/>
        <v/>
      </c>
      <c r="W514" s="27" t="str">
        <f t="shared" si="224"/>
        <v/>
      </c>
      <c r="X514" s="29" t="str">
        <f t="shared" si="225"/>
        <v/>
      </c>
      <c r="Y514" s="27" t="str">
        <f t="shared" si="226"/>
        <v/>
      </c>
      <c r="Z514" s="27" t="str">
        <f t="shared" si="227"/>
        <v/>
      </c>
      <c r="AA514" s="27" t="str">
        <f t="shared" si="228"/>
        <v/>
      </c>
      <c r="AB514" s="27" t="str">
        <f t="shared" si="229"/>
        <v/>
      </c>
      <c r="AC514" s="27" t="str">
        <f t="shared" si="230"/>
        <v/>
      </c>
      <c r="AD514" s="27" t="str">
        <f t="shared" si="231"/>
        <v/>
      </c>
      <c r="AE514" s="27" t="str">
        <f t="shared" si="232"/>
        <v/>
      </c>
      <c r="AF514" s="27" t="str">
        <f t="shared" si="233"/>
        <v/>
      </c>
      <c r="AG514" s="27" t="str">
        <f t="shared" si="234"/>
        <v/>
      </c>
    </row>
    <row r="515" spans="1:33" x14ac:dyDescent="0.2">
      <c r="A515" s="36" t="s">
        <v>102</v>
      </c>
      <c r="B515" s="36" t="s">
        <v>857</v>
      </c>
      <c r="C515" s="36" t="s">
        <v>858</v>
      </c>
      <c r="D515" s="22" t="str">
        <f t="shared" si="215"/>
        <v>Tier 1</v>
      </c>
      <c r="E515" s="23">
        <v>1485072</v>
      </c>
      <c r="F515" s="23">
        <v>1372701.7</v>
      </c>
      <c r="G515" s="24">
        <f t="shared" si="211"/>
        <v>-112370.30000000005</v>
      </c>
      <c r="H515" s="25">
        <f t="shared" si="212"/>
        <v>7.5666567008198959E-2</v>
      </c>
      <c r="J515" s="27" t="str">
        <f t="shared" si="213"/>
        <v/>
      </c>
      <c r="L515" s="27">
        <f t="shared" si="214"/>
        <v>1428886.85</v>
      </c>
      <c r="M515" s="30"/>
      <c r="N515" s="30" t="str">
        <f t="shared" si="216"/>
        <v/>
      </c>
      <c r="O515" s="30" t="str">
        <f t="shared" si="217"/>
        <v/>
      </c>
      <c r="P515" s="30" t="str">
        <f t="shared" si="218"/>
        <v/>
      </c>
      <c r="Q515" s="30" t="str">
        <f t="shared" si="219"/>
        <v/>
      </c>
      <c r="R515" s="30" t="str">
        <f t="shared" si="220"/>
        <v/>
      </c>
      <c r="S515" s="30" t="str">
        <f t="shared" si="221"/>
        <v/>
      </c>
      <c r="T515" s="30" t="str">
        <f t="shared" si="222"/>
        <v/>
      </c>
      <c r="U515" s="30"/>
      <c r="V515" s="27" t="str">
        <f t="shared" si="223"/>
        <v/>
      </c>
      <c r="W515" s="27" t="str">
        <f t="shared" si="224"/>
        <v/>
      </c>
      <c r="X515" s="29" t="str">
        <f t="shared" si="225"/>
        <v/>
      </c>
      <c r="Y515" s="27" t="str">
        <f t="shared" si="226"/>
        <v/>
      </c>
      <c r="Z515" s="27" t="str">
        <f t="shared" si="227"/>
        <v/>
      </c>
      <c r="AA515" s="27" t="str">
        <f t="shared" si="228"/>
        <v/>
      </c>
      <c r="AB515" s="27" t="str">
        <f t="shared" si="229"/>
        <v/>
      </c>
      <c r="AC515" s="27" t="str">
        <f t="shared" si="230"/>
        <v/>
      </c>
      <c r="AD515" s="27" t="str">
        <f t="shared" si="231"/>
        <v/>
      </c>
      <c r="AE515" s="27" t="str">
        <f t="shared" si="232"/>
        <v/>
      </c>
      <c r="AF515" s="27" t="str">
        <f t="shared" si="233"/>
        <v/>
      </c>
      <c r="AG515" s="27" t="str">
        <f t="shared" si="234"/>
        <v/>
      </c>
    </row>
    <row r="516" spans="1:33" x14ac:dyDescent="0.2">
      <c r="A516" s="36" t="s">
        <v>102</v>
      </c>
      <c r="B516" s="36" t="s">
        <v>863</v>
      </c>
      <c r="C516" s="36" t="s">
        <v>864</v>
      </c>
      <c r="D516" s="22" t="str">
        <f t="shared" si="215"/>
        <v>Tier 3</v>
      </c>
      <c r="E516" s="23">
        <v>4293846</v>
      </c>
      <c r="F516" s="23">
        <v>2700979.4299999997</v>
      </c>
      <c r="G516" s="24">
        <f t="shared" si="211"/>
        <v>-1592866.5700000003</v>
      </c>
      <c r="H516" s="25">
        <f t="shared" si="212"/>
        <v>0.37096499734736649</v>
      </c>
      <c r="J516" s="27" t="str">
        <f t="shared" si="213"/>
        <v/>
      </c>
      <c r="L516" s="27" t="str">
        <f t="shared" si="214"/>
        <v/>
      </c>
      <c r="M516" s="30"/>
      <c r="N516" s="30" t="str">
        <f t="shared" si="216"/>
        <v/>
      </c>
      <c r="O516" s="30" t="str">
        <f t="shared" si="217"/>
        <v/>
      </c>
      <c r="P516" s="30" t="str">
        <f t="shared" si="218"/>
        <v/>
      </c>
      <c r="Q516" s="30" t="str">
        <f t="shared" si="219"/>
        <v/>
      </c>
      <c r="R516" s="30" t="str">
        <f t="shared" si="220"/>
        <v/>
      </c>
      <c r="S516" s="30" t="str">
        <f t="shared" si="221"/>
        <v/>
      </c>
      <c r="T516" s="30" t="str">
        <f t="shared" si="222"/>
        <v/>
      </c>
      <c r="U516" s="30"/>
      <c r="V516" s="27">
        <f t="shared" si="223"/>
        <v>159286.65700000004</v>
      </c>
      <c r="W516" s="27">
        <f t="shared" si="224"/>
        <v>214692.30000000002</v>
      </c>
      <c r="X516" s="29" t="str">
        <f t="shared" si="225"/>
        <v>No</v>
      </c>
      <c r="Y516" s="27">
        <f t="shared" si="226"/>
        <v>4079153.6999999997</v>
      </c>
      <c r="Z516" s="27">
        <f t="shared" si="227"/>
        <v>3864461.4</v>
      </c>
      <c r="AA516" s="27">
        <f t="shared" si="228"/>
        <v>3649769.1</v>
      </c>
      <c r="AB516" s="27">
        <f t="shared" si="229"/>
        <v>3435076.8000000003</v>
      </c>
      <c r="AC516" s="27">
        <f t="shared" si="230"/>
        <v>3220384.5</v>
      </c>
      <c r="AD516" s="27">
        <f t="shared" si="231"/>
        <v>3005692.1999999997</v>
      </c>
      <c r="AE516" s="27">
        <f t="shared" si="232"/>
        <v>2790999.9</v>
      </c>
      <c r="AF516" s="27">
        <f t="shared" si="233"/>
        <v>2700979.4299999997</v>
      </c>
      <c r="AG516" s="27">
        <f t="shared" si="234"/>
        <v>2700979.4299999997</v>
      </c>
    </row>
    <row r="517" spans="1:33" x14ac:dyDescent="0.2">
      <c r="A517" s="36" t="s">
        <v>108</v>
      </c>
      <c r="B517" s="36" t="s">
        <v>342</v>
      </c>
      <c r="C517" s="36" t="s">
        <v>88</v>
      </c>
      <c r="D517" s="22" t="str">
        <f t="shared" si="215"/>
        <v>Tier 3</v>
      </c>
      <c r="E517" s="23">
        <v>848455</v>
      </c>
      <c r="F517" s="23">
        <v>505501.7</v>
      </c>
      <c r="G517" s="24">
        <f t="shared" si="211"/>
        <v>-342953.3</v>
      </c>
      <c r="H517" s="25">
        <f t="shared" si="212"/>
        <v>0.40420918021580399</v>
      </c>
      <c r="J517" s="27" t="str">
        <f t="shared" si="213"/>
        <v/>
      </c>
      <c r="L517" s="27" t="str">
        <f t="shared" si="214"/>
        <v/>
      </c>
      <c r="M517" s="30"/>
      <c r="N517" s="30" t="str">
        <f t="shared" si="216"/>
        <v/>
      </c>
      <c r="O517" s="30" t="str">
        <f t="shared" si="217"/>
        <v/>
      </c>
      <c r="P517" s="30" t="str">
        <f t="shared" si="218"/>
        <v/>
      </c>
      <c r="Q517" s="30" t="str">
        <f t="shared" si="219"/>
        <v/>
      </c>
      <c r="R517" s="30" t="str">
        <f t="shared" si="220"/>
        <v/>
      </c>
      <c r="S517" s="30" t="str">
        <f t="shared" si="221"/>
        <v/>
      </c>
      <c r="T517" s="30" t="str">
        <f t="shared" si="222"/>
        <v/>
      </c>
      <c r="U517" s="30"/>
      <c r="V517" s="27">
        <f t="shared" si="223"/>
        <v>34295.33</v>
      </c>
      <c r="W517" s="27">
        <f t="shared" si="224"/>
        <v>42422.75</v>
      </c>
      <c r="X517" s="29" t="str">
        <f t="shared" si="225"/>
        <v>No</v>
      </c>
      <c r="Y517" s="27">
        <f t="shared" si="226"/>
        <v>806032.25</v>
      </c>
      <c r="Z517" s="27">
        <f t="shared" si="227"/>
        <v>763609.5</v>
      </c>
      <c r="AA517" s="27">
        <f t="shared" si="228"/>
        <v>721186.75</v>
      </c>
      <c r="AB517" s="27">
        <f t="shared" si="229"/>
        <v>678764</v>
      </c>
      <c r="AC517" s="27">
        <f t="shared" si="230"/>
        <v>636341.25</v>
      </c>
      <c r="AD517" s="27">
        <f t="shared" si="231"/>
        <v>593918.5</v>
      </c>
      <c r="AE517" s="27">
        <f t="shared" si="232"/>
        <v>551495.75</v>
      </c>
      <c r="AF517" s="27">
        <f t="shared" si="233"/>
        <v>509073</v>
      </c>
      <c r="AG517" s="27">
        <f t="shared" si="234"/>
        <v>505501.7</v>
      </c>
    </row>
    <row r="518" spans="1:33" x14ac:dyDescent="0.2">
      <c r="A518" s="36" t="s">
        <v>108</v>
      </c>
      <c r="B518" s="36" t="s">
        <v>436</v>
      </c>
      <c r="C518" s="36" t="s">
        <v>437</v>
      </c>
      <c r="D518" s="22" t="str">
        <f t="shared" si="215"/>
        <v>A-CAM II &gt; HC Legacy</v>
      </c>
      <c r="E518" s="23">
        <v>181554</v>
      </c>
      <c r="F518" s="23">
        <v>187964.21</v>
      </c>
      <c r="G518" s="24">
        <f t="shared" si="211"/>
        <v>6410.2099999999919</v>
      </c>
      <c r="H518" s="25">
        <f t="shared" si="212"/>
        <v>3.5307456734635381E-2</v>
      </c>
      <c r="J518" s="27">
        <f t="shared" si="213"/>
        <v>187964.21</v>
      </c>
      <c r="L518" s="27" t="str">
        <f t="shared" si="214"/>
        <v/>
      </c>
      <c r="M518" s="30"/>
      <c r="N518" s="30" t="str">
        <f t="shared" si="216"/>
        <v/>
      </c>
      <c r="O518" s="30" t="str">
        <f t="shared" si="217"/>
        <v/>
      </c>
      <c r="P518" s="30" t="str">
        <f t="shared" si="218"/>
        <v/>
      </c>
      <c r="Q518" s="30" t="str">
        <f t="shared" si="219"/>
        <v/>
      </c>
      <c r="R518" s="30" t="str">
        <f t="shared" si="220"/>
        <v/>
      </c>
      <c r="S518" s="30" t="str">
        <f t="shared" si="221"/>
        <v/>
      </c>
      <c r="T518" s="30" t="str">
        <f t="shared" si="222"/>
        <v/>
      </c>
      <c r="U518" s="30"/>
      <c r="V518" s="27" t="str">
        <f t="shared" si="223"/>
        <v/>
      </c>
      <c r="W518" s="27" t="str">
        <f t="shared" si="224"/>
        <v/>
      </c>
      <c r="X518" s="29" t="str">
        <f t="shared" si="225"/>
        <v/>
      </c>
      <c r="Y518" s="27" t="str">
        <f t="shared" si="226"/>
        <v/>
      </c>
      <c r="Z518" s="27" t="str">
        <f t="shared" si="227"/>
        <v/>
      </c>
      <c r="AA518" s="27" t="str">
        <f t="shared" si="228"/>
        <v/>
      </c>
      <c r="AB518" s="27" t="str">
        <f t="shared" si="229"/>
        <v/>
      </c>
      <c r="AC518" s="27" t="str">
        <f t="shared" si="230"/>
        <v/>
      </c>
      <c r="AD518" s="27" t="str">
        <f t="shared" si="231"/>
        <v/>
      </c>
      <c r="AE518" s="27" t="str">
        <f t="shared" si="232"/>
        <v/>
      </c>
      <c r="AF518" s="27" t="str">
        <f t="shared" si="233"/>
        <v/>
      </c>
      <c r="AG518" s="27" t="str">
        <f t="shared" si="234"/>
        <v/>
      </c>
    </row>
    <row r="519" spans="1:33" x14ac:dyDescent="0.2">
      <c r="A519" s="36" t="s">
        <v>108</v>
      </c>
      <c r="B519" s="36" t="s">
        <v>30</v>
      </c>
      <c r="C519" s="36" t="s">
        <v>31</v>
      </c>
      <c r="D519" s="22" t="str">
        <f t="shared" si="215"/>
        <v>A-CAM II &gt; HC Legacy</v>
      </c>
      <c r="E519" s="23">
        <v>1110984</v>
      </c>
      <c r="F519" s="23">
        <v>1365176.61</v>
      </c>
      <c r="G519" s="24">
        <f t="shared" si="211"/>
        <v>254192.6100000001</v>
      </c>
      <c r="H519" s="25">
        <f t="shared" si="212"/>
        <v>0.22879952366550743</v>
      </c>
      <c r="J519" s="27">
        <f t="shared" si="213"/>
        <v>1365176.61</v>
      </c>
      <c r="L519" s="27" t="str">
        <f t="shared" si="214"/>
        <v/>
      </c>
      <c r="M519" s="30"/>
      <c r="N519" s="30" t="str">
        <f t="shared" si="216"/>
        <v/>
      </c>
      <c r="O519" s="30" t="str">
        <f t="shared" si="217"/>
        <v/>
      </c>
      <c r="P519" s="30" t="str">
        <f t="shared" si="218"/>
        <v/>
      </c>
      <c r="Q519" s="30" t="str">
        <f t="shared" si="219"/>
        <v/>
      </c>
      <c r="R519" s="30" t="str">
        <f t="shared" si="220"/>
        <v/>
      </c>
      <c r="S519" s="30" t="str">
        <f t="shared" si="221"/>
        <v/>
      </c>
      <c r="T519" s="30" t="str">
        <f t="shared" si="222"/>
        <v/>
      </c>
      <c r="U519" s="30"/>
      <c r="V519" s="27" t="str">
        <f t="shared" si="223"/>
        <v/>
      </c>
      <c r="W519" s="27" t="str">
        <f t="shared" si="224"/>
        <v/>
      </c>
      <c r="X519" s="29" t="str">
        <f t="shared" si="225"/>
        <v/>
      </c>
      <c r="Y519" s="27" t="str">
        <f t="shared" si="226"/>
        <v/>
      </c>
      <c r="Z519" s="27" t="str">
        <f t="shared" si="227"/>
        <v/>
      </c>
      <c r="AA519" s="27" t="str">
        <f t="shared" si="228"/>
        <v/>
      </c>
      <c r="AB519" s="27" t="str">
        <f t="shared" si="229"/>
        <v/>
      </c>
      <c r="AC519" s="27" t="str">
        <f t="shared" si="230"/>
        <v/>
      </c>
      <c r="AD519" s="27" t="str">
        <f t="shared" si="231"/>
        <v/>
      </c>
      <c r="AE519" s="27" t="str">
        <f t="shared" si="232"/>
        <v/>
      </c>
      <c r="AF519" s="27" t="str">
        <f t="shared" si="233"/>
        <v/>
      </c>
      <c r="AG519" s="27" t="str">
        <f t="shared" si="234"/>
        <v/>
      </c>
    </row>
    <row r="520" spans="1:33" x14ac:dyDescent="0.2">
      <c r="A520" s="36" t="s">
        <v>108</v>
      </c>
      <c r="B520" s="36" t="s">
        <v>875</v>
      </c>
      <c r="C520" s="36" t="s">
        <v>876</v>
      </c>
      <c r="D520" s="22" t="str">
        <f t="shared" si="215"/>
        <v>Tier 3</v>
      </c>
      <c r="E520" s="23">
        <v>2587482</v>
      </c>
      <c r="F520" s="23">
        <v>742260.45</v>
      </c>
      <c r="G520" s="24">
        <f t="shared" si="211"/>
        <v>-1845221.55</v>
      </c>
      <c r="H520" s="25">
        <f t="shared" si="212"/>
        <v>0.71313406238188326</v>
      </c>
      <c r="J520" s="27" t="str">
        <f t="shared" si="213"/>
        <v/>
      </c>
      <c r="L520" s="27" t="str">
        <f t="shared" si="214"/>
        <v/>
      </c>
      <c r="M520" s="30"/>
      <c r="N520" s="30" t="str">
        <f t="shared" si="216"/>
        <v/>
      </c>
      <c r="O520" s="30" t="str">
        <f t="shared" si="217"/>
        <v/>
      </c>
      <c r="P520" s="30" t="str">
        <f t="shared" si="218"/>
        <v/>
      </c>
      <c r="Q520" s="30" t="str">
        <f t="shared" si="219"/>
        <v/>
      </c>
      <c r="R520" s="30" t="str">
        <f t="shared" si="220"/>
        <v/>
      </c>
      <c r="S520" s="30" t="str">
        <f t="shared" si="221"/>
        <v/>
      </c>
      <c r="T520" s="30" t="str">
        <f t="shared" si="222"/>
        <v/>
      </c>
      <c r="U520" s="30"/>
      <c r="V520" s="27">
        <f t="shared" si="223"/>
        <v>184522.15500000003</v>
      </c>
      <c r="W520" s="27">
        <f t="shared" si="224"/>
        <v>129374.1</v>
      </c>
      <c r="X520" s="29" t="str">
        <f t="shared" si="225"/>
        <v>Yes</v>
      </c>
      <c r="Y520" s="27">
        <f t="shared" si="226"/>
        <v>2402959.8449999997</v>
      </c>
      <c r="Z520" s="27">
        <f t="shared" si="227"/>
        <v>2218437.6900000004</v>
      </c>
      <c r="AA520" s="27">
        <f t="shared" si="228"/>
        <v>2033915.5349999999</v>
      </c>
      <c r="AB520" s="27">
        <f t="shared" si="229"/>
        <v>1849393.38</v>
      </c>
      <c r="AC520" s="27">
        <f t="shared" si="230"/>
        <v>1664871.2250000001</v>
      </c>
      <c r="AD520" s="27">
        <f t="shared" si="231"/>
        <v>1480349.07</v>
      </c>
      <c r="AE520" s="27">
        <f t="shared" si="232"/>
        <v>1295826.915</v>
      </c>
      <c r="AF520" s="27">
        <f t="shared" si="233"/>
        <v>1111304.76</v>
      </c>
      <c r="AG520" s="27">
        <f t="shared" si="234"/>
        <v>926782.60499999998</v>
      </c>
    </row>
    <row r="521" spans="1:33" x14ac:dyDescent="0.2">
      <c r="A521" s="36" t="s">
        <v>108</v>
      </c>
      <c r="B521" s="36" t="s">
        <v>1042</v>
      </c>
      <c r="C521" s="36" t="s">
        <v>1043</v>
      </c>
      <c r="D521" s="22" t="str">
        <f t="shared" si="215"/>
        <v>Tier 3</v>
      </c>
      <c r="E521" s="23">
        <v>2149908</v>
      </c>
      <c r="F521" s="23">
        <v>607607.61</v>
      </c>
      <c r="G521" s="24">
        <f t="shared" si="211"/>
        <v>-1542300.3900000001</v>
      </c>
      <c r="H521" s="25">
        <f t="shared" si="212"/>
        <v>0.71737971578318704</v>
      </c>
      <c r="J521" s="27" t="str">
        <f t="shared" si="213"/>
        <v/>
      </c>
      <c r="L521" s="27" t="str">
        <f t="shared" si="214"/>
        <v/>
      </c>
      <c r="M521" s="30"/>
      <c r="N521" s="30" t="str">
        <f t="shared" si="216"/>
        <v/>
      </c>
      <c r="O521" s="30" t="str">
        <f t="shared" si="217"/>
        <v/>
      </c>
      <c r="P521" s="30" t="str">
        <f t="shared" si="218"/>
        <v/>
      </c>
      <c r="Q521" s="30" t="str">
        <f t="shared" si="219"/>
        <v/>
      </c>
      <c r="R521" s="30" t="str">
        <f t="shared" si="220"/>
        <v/>
      </c>
      <c r="S521" s="30" t="str">
        <f t="shared" si="221"/>
        <v/>
      </c>
      <c r="T521" s="30" t="str">
        <f t="shared" si="222"/>
        <v/>
      </c>
      <c r="U521" s="30"/>
      <c r="V521" s="27">
        <f t="shared" si="223"/>
        <v>154230.03900000002</v>
      </c>
      <c r="W521" s="27">
        <f t="shared" si="224"/>
        <v>107495.40000000001</v>
      </c>
      <c r="X521" s="29" t="str">
        <f t="shared" si="225"/>
        <v>Yes</v>
      </c>
      <c r="Y521" s="27">
        <f t="shared" si="226"/>
        <v>1995677.9610000001</v>
      </c>
      <c r="Z521" s="27">
        <f t="shared" si="227"/>
        <v>1841447.9220000003</v>
      </c>
      <c r="AA521" s="27">
        <f t="shared" si="228"/>
        <v>1687217.8829999999</v>
      </c>
      <c r="AB521" s="27">
        <f t="shared" si="229"/>
        <v>1532987.844</v>
      </c>
      <c r="AC521" s="27">
        <f t="shared" si="230"/>
        <v>1378757.8050000002</v>
      </c>
      <c r="AD521" s="27">
        <f t="shared" si="231"/>
        <v>1224527.7660000001</v>
      </c>
      <c r="AE521" s="27">
        <f t="shared" si="232"/>
        <v>1070297.727</v>
      </c>
      <c r="AF521" s="27">
        <f t="shared" si="233"/>
        <v>916067.68800000008</v>
      </c>
      <c r="AG521" s="27">
        <f t="shared" si="234"/>
        <v>761837.64899999998</v>
      </c>
    </row>
    <row r="522" spans="1:33" x14ac:dyDescent="0.2">
      <c r="A522" s="36" t="s">
        <v>103</v>
      </c>
      <c r="B522" s="36" t="s">
        <v>675</v>
      </c>
      <c r="C522" s="36" t="s">
        <v>676</v>
      </c>
      <c r="D522" s="22" t="str">
        <f t="shared" si="215"/>
        <v>Tier 3</v>
      </c>
      <c r="E522" s="23">
        <v>2292948</v>
      </c>
      <c r="F522" s="23">
        <v>1574141.96</v>
      </c>
      <c r="G522" s="24">
        <f t="shared" si="211"/>
        <v>-718806.04</v>
      </c>
      <c r="H522" s="25">
        <f t="shared" si="212"/>
        <v>0.31348553914000665</v>
      </c>
      <c r="J522" s="27" t="str">
        <f t="shared" si="213"/>
        <v/>
      </c>
      <c r="L522" s="27" t="str">
        <f t="shared" si="214"/>
        <v/>
      </c>
      <c r="M522" s="30"/>
      <c r="N522" s="30" t="str">
        <f t="shared" si="216"/>
        <v/>
      </c>
      <c r="O522" s="30" t="str">
        <f t="shared" si="217"/>
        <v/>
      </c>
      <c r="P522" s="30" t="str">
        <f t="shared" si="218"/>
        <v/>
      </c>
      <c r="Q522" s="30" t="str">
        <f t="shared" si="219"/>
        <v/>
      </c>
      <c r="R522" s="30" t="str">
        <f t="shared" si="220"/>
        <v/>
      </c>
      <c r="S522" s="30" t="str">
        <f t="shared" si="221"/>
        <v/>
      </c>
      <c r="T522" s="30" t="str">
        <f t="shared" si="222"/>
        <v/>
      </c>
      <c r="U522" s="30"/>
      <c r="V522" s="27">
        <f t="shared" si="223"/>
        <v>71880.604000000007</v>
      </c>
      <c r="W522" s="27">
        <f t="shared" si="224"/>
        <v>114647.40000000001</v>
      </c>
      <c r="X522" s="29" t="str">
        <f t="shared" si="225"/>
        <v>No</v>
      </c>
      <c r="Y522" s="27">
        <f t="shared" si="226"/>
        <v>2178300.6</v>
      </c>
      <c r="Z522" s="27">
        <f t="shared" si="227"/>
        <v>2063653.2</v>
      </c>
      <c r="AA522" s="27">
        <f t="shared" si="228"/>
        <v>1949005.8</v>
      </c>
      <c r="AB522" s="27">
        <f t="shared" si="229"/>
        <v>1834358.4000000001</v>
      </c>
      <c r="AC522" s="27">
        <f t="shared" si="230"/>
        <v>1719711</v>
      </c>
      <c r="AD522" s="27">
        <f t="shared" si="231"/>
        <v>1605063.5999999999</v>
      </c>
      <c r="AE522" s="27">
        <f t="shared" si="232"/>
        <v>1574141.96</v>
      </c>
      <c r="AF522" s="27">
        <f t="shared" si="233"/>
        <v>1574141.96</v>
      </c>
      <c r="AG522" s="27">
        <f t="shared" si="234"/>
        <v>1574141.96</v>
      </c>
    </row>
    <row r="523" spans="1:33" x14ac:dyDescent="0.2">
      <c r="A523" s="36" t="s">
        <v>103</v>
      </c>
      <c r="B523" s="36" t="s">
        <v>74</v>
      </c>
      <c r="C523" s="36" t="s">
        <v>75</v>
      </c>
      <c r="D523" s="22" t="str">
        <f t="shared" si="215"/>
        <v>Tier 3</v>
      </c>
      <c r="E523" s="23">
        <v>315012</v>
      </c>
      <c r="F523" s="23">
        <v>93600</v>
      </c>
      <c r="G523" s="24">
        <f t="shared" si="211"/>
        <v>-221412</v>
      </c>
      <c r="H523" s="25">
        <f t="shared" si="212"/>
        <v>0.7028684621538227</v>
      </c>
      <c r="J523" s="27" t="str">
        <f t="shared" si="213"/>
        <v/>
      </c>
      <c r="L523" s="27" t="str">
        <f t="shared" si="214"/>
        <v/>
      </c>
      <c r="M523" s="30"/>
      <c r="N523" s="30" t="str">
        <f t="shared" si="216"/>
        <v/>
      </c>
      <c r="O523" s="30" t="str">
        <f t="shared" si="217"/>
        <v/>
      </c>
      <c r="P523" s="30" t="str">
        <f t="shared" si="218"/>
        <v/>
      </c>
      <c r="Q523" s="30" t="str">
        <f t="shared" si="219"/>
        <v/>
      </c>
      <c r="R523" s="30" t="str">
        <f t="shared" si="220"/>
        <v/>
      </c>
      <c r="S523" s="30" t="str">
        <f t="shared" si="221"/>
        <v/>
      </c>
      <c r="T523" s="30" t="str">
        <f t="shared" si="222"/>
        <v/>
      </c>
      <c r="U523" s="30"/>
      <c r="V523" s="27">
        <f t="shared" si="223"/>
        <v>22141.200000000001</v>
      </c>
      <c r="W523" s="27">
        <f t="shared" si="224"/>
        <v>15750.6</v>
      </c>
      <c r="X523" s="29" t="str">
        <f t="shared" si="225"/>
        <v>Yes</v>
      </c>
      <c r="Y523" s="27">
        <f t="shared" si="226"/>
        <v>292870.80000000005</v>
      </c>
      <c r="Z523" s="27">
        <f t="shared" si="227"/>
        <v>270729.59999999998</v>
      </c>
      <c r="AA523" s="27">
        <f t="shared" si="228"/>
        <v>248588.4</v>
      </c>
      <c r="AB523" s="27">
        <f t="shared" si="229"/>
        <v>226447.19999999998</v>
      </c>
      <c r="AC523" s="27">
        <f t="shared" si="230"/>
        <v>204306</v>
      </c>
      <c r="AD523" s="27">
        <f t="shared" si="231"/>
        <v>182164.8</v>
      </c>
      <c r="AE523" s="27">
        <f t="shared" si="232"/>
        <v>160023.59999999998</v>
      </c>
      <c r="AF523" s="27">
        <f t="shared" si="233"/>
        <v>137882.4</v>
      </c>
      <c r="AG523" s="27">
        <f t="shared" si="234"/>
        <v>115741.2</v>
      </c>
    </row>
    <row r="524" spans="1:33" x14ac:dyDescent="0.2">
      <c r="A524" s="36" t="s">
        <v>103</v>
      </c>
      <c r="B524" s="36" t="s">
        <v>821</v>
      </c>
      <c r="C524" s="36" t="s">
        <v>822</v>
      </c>
      <c r="D524" s="22" t="str">
        <f t="shared" si="215"/>
        <v>Tier 3</v>
      </c>
      <c r="E524" s="23">
        <v>1009578</v>
      </c>
      <c r="F524" s="23">
        <v>113856.97</v>
      </c>
      <c r="G524" s="24">
        <f t="shared" si="211"/>
        <v>-895721.03</v>
      </c>
      <c r="H524" s="25">
        <f t="shared" si="212"/>
        <v>0.88722320613167094</v>
      </c>
      <c r="J524" s="27" t="str">
        <f t="shared" si="213"/>
        <v/>
      </c>
      <c r="L524" s="27" t="str">
        <f t="shared" si="214"/>
        <v/>
      </c>
      <c r="M524" s="30"/>
      <c r="N524" s="30" t="str">
        <f t="shared" si="216"/>
        <v/>
      </c>
      <c r="O524" s="30" t="str">
        <f t="shared" si="217"/>
        <v/>
      </c>
      <c r="P524" s="30" t="str">
        <f t="shared" si="218"/>
        <v/>
      </c>
      <c r="Q524" s="30" t="str">
        <f t="shared" si="219"/>
        <v/>
      </c>
      <c r="R524" s="30" t="str">
        <f t="shared" si="220"/>
        <v/>
      </c>
      <c r="S524" s="30" t="str">
        <f t="shared" si="221"/>
        <v/>
      </c>
      <c r="T524" s="30" t="str">
        <f t="shared" si="222"/>
        <v/>
      </c>
      <c r="U524" s="30"/>
      <c r="V524" s="27">
        <f t="shared" si="223"/>
        <v>89572.103000000003</v>
      </c>
      <c r="W524" s="27">
        <f t="shared" si="224"/>
        <v>50478.9</v>
      </c>
      <c r="X524" s="29" t="str">
        <f t="shared" si="225"/>
        <v>Yes</v>
      </c>
      <c r="Y524" s="27">
        <f t="shared" si="226"/>
        <v>920005.897</v>
      </c>
      <c r="Z524" s="27">
        <f t="shared" si="227"/>
        <v>830433.79399999999</v>
      </c>
      <c r="AA524" s="27">
        <f t="shared" si="228"/>
        <v>740861.69099999999</v>
      </c>
      <c r="AB524" s="27">
        <f t="shared" si="229"/>
        <v>651289.58799999999</v>
      </c>
      <c r="AC524" s="27">
        <f t="shared" si="230"/>
        <v>561717.48499999999</v>
      </c>
      <c r="AD524" s="27">
        <f t="shared" si="231"/>
        <v>472145.38199999998</v>
      </c>
      <c r="AE524" s="27">
        <f t="shared" si="232"/>
        <v>382573.27899999998</v>
      </c>
      <c r="AF524" s="27">
        <f t="shared" si="233"/>
        <v>293001.17599999998</v>
      </c>
      <c r="AG524" s="27">
        <f t="shared" si="234"/>
        <v>203429.073</v>
      </c>
    </row>
    <row r="525" spans="1:33" x14ac:dyDescent="0.2">
      <c r="A525" s="36" t="s">
        <v>103</v>
      </c>
      <c r="B525" s="36" t="s">
        <v>855</v>
      </c>
      <c r="C525" s="36" t="s">
        <v>856</v>
      </c>
      <c r="D525" s="22" t="str">
        <f t="shared" si="215"/>
        <v>Tier 3</v>
      </c>
      <c r="E525" s="23">
        <v>1750830</v>
      </c>
      <c r="F525" s="23">
        <v>626976.13</v>
      </c>
      <c r="G525" s="24">
        <f t="shared" si="211"/>
        <v>-1123853.8700000001</v>
      </c>
      <c r="H525" s="25">
        <f t="shared" si="212"/>
        <v>0.64189776848694624</v>
      </c>
      <c r="J525" s="27" t="str">
        <f t="shared" si="213"/>
        <v/>
      </c>
      <c r="L525" s="27" t="str">
        <f t="shared" si="214"/>
        <v/>
      </c>
      <c r="M525" s="30"/>
      <c r="N525" s="30" t="str">
        <f t="shared" si="216"/>
        <v/>
      </c>
      <c r="O525" s="30" t="str">
        <f t="shared" si="217"/>
        <v/>
      </c>
      <c r="P525" s="30" t="str">
        <f t="shared" si="218"/>
        <v/>
      </c>
      <c r="Q525" s="30" t="str">
        <f t="shared" si="219"/>
        <v/>
      </c>
      <c r="R525" s="30" t="str">
        <f t="shared" si="220"/>
        <v/>
      </c>
      <c r="S525" s="30" t="str">
        <f t="shared" si="221"/>
        <v/>
      </c>
      <c r="T525" s="30" t="str">
        <f t="shared" si="222"/>
        <v/>
      </c>
      <c r="U525" s="30"/>
      <c r="V525" s="27">
        <f t="shared" si="223"/>
        <v>112385.38700000002</v>
      </c>
      <c r="W525" s="27">
        <f t="shared" si="224"/>
        <v>87541.5</v>
      </c>
      <c r="X525" s="29" t="str">
        <f t="shared" si="225"/>
        <v>Yes</v>
      </c>
      <c r="Y525" s="27">
        <f t="shared" si="226"/>
        <v>1638444.6130000001</v>
      </c>
      <c r="Z525" s="27">
        <f t="shared" si="227"/>
        <v>1526059.2260000003</v>
      </c>
      <c r="AA525" s="27">
        <f t="shared" si="228"/>
        <v>1413673.8390000002</v>
      </c>
      <c r="AB525" s="27">
        <f t="shared" si="229"/>
        <v>1301288.452</v>
      </c>
      <c r="AC525" s="27">
        <f t="shared" si="230"/>
        <v>1188903.0649999999</v>
      </c>
      <c r="AD525" s="27">
        <f t="shared" si="231"/>
        <v>1076517.6780000001</v>
      </c>
      <c r="AE525" s="27">
        <f t="shared" si="232"/>
        <v>964132.29099999997</v>
      </c>
      <c r="AF525" s="27">
        <f t="shared" si="233"/>
        <v>851746.9040000001</v>
      </c>
      <c r="AG525" s="27">
        <f t="shared" si="234"/>
        <v>739361.51699999999</v>
      </c>
    </row>
    <row r="526" spans="1:33" x14ac:dyDescent="0.2">
      <c r="A526" s="36" t="s">
        <v>103</v>
      </c>
      <c r="B526" s="36" t="s">
        <v>937</v>
      </c>
      <c r="C526" s="36" t="s">
        <v>938</v>
      </c>
      <c r="D526" s="22" t="str">
        <f t="shared" si="215"/>
        <v>Tier 3</v>
      </c>
      <c r="E526" s="23">
        <v>1282512</v>
      </c>
      <c r="F526" s="23">
        <v>229153.96</v>
      </c>
      <c r="G526" s="24">
        <f t="shared" si="211"/>
        <v>-1053358.04</v>
      </c>
      <c r="H526" s="25">
        <f t="shared" si="212"/>
        <v>0.82132412016417788</v>
      </c>
      <c r="J526" s="27" t="str">
        <f t="shared" si="213"/>
        <v/>
      </c>
      <c r="L526" s="27" t="str">
        <f t="shared" si="214"/>
        <v/>
      </c>
      <c r="M526" s="30"/>
      <c r="N526" s="30" t="str">
        <f t="shared" si="216"/>
        <v/>
      </c>
      <c r="O526" s="30" t="str">
        <f t="shared" si="217"/>
        <v/>
      </c>
      <c r="P526" s="30" t="str">
        <f t="shared" si="218"/>
        <v/>
      </c>
      <c r="Q526" s="30" t="str">
        <f t="shared" si="219"/>
        <v/>
      </c>
      <c r="R526" s="30" t="str">
        <f t="shared" si="220"/>
        <v/>
      </c>
      <c r="S526" s="30" t="str">
        <f t="shared" si="221"/>
        <v/>
      </c>
      <c r="T526" s="30" t="str">
        <f t="shared" si="222"/>
        <v/>
      </c>
      <c r="U526" s="30"/>
      <c r="V526" s="27">
        <f t="shared" si="223"/>
        <v>105335.804</v>
      </c>
      <c r="W526" s="27">
        <f t="shared" si="224"/>
        <v>64125.600000000006</v>
      </c>
      <c r="X526" s="29" t="str">
        <f t="shared" si="225"/>
        <v>Yes</v>
      </c>
      <c r="Y526" s="27">
        <f t="shared" si="226"/>
        <v>1177176.196</v>
      </c>
      <c r="Z526" s="27">
        <f t="shared" si="227"/>
        <v>1071840.392</v>
      </c>
      <c r="AA526" s="27">
        <f t="shared" si="228"/>
        <v>966504.58799999999</v>
      </c>
      <c r="AB526" s="27">
        <f t="shared" si="229"/>
        <v>861168.78399999999</v>
      </c>
      <c r="AC526" s="27">
        <f t="shared" si="230"/>
        <v>755832.98</v>
      </c>
      <c r="AD526" s="27">
        <f t="shared" si="231"/>
        <v>650497.17599999998</v>
      </c>
      <c r="AE526" s="27">
        <f t="shared" si="232"/>
        <v>545161.37199999997</v>
      </c>
      <c r="AF526" s="27">
        <f t="shared" si="233"/>
        <v>439825.56799999997</v>
      </c>
      <c r="AG526" s="27">
        <f t="shared" si="234"/>
        <v>334489.76399999997</v>
      </c>
    </row>
    <row r="527" spans="1:33" x14ac:dyDescent="0.2">
      <c r="A527" s="36" t="s">
        <v>103</v>
      </c>
      <c r="B527" s="36" t="s">
        <v>981</v>
      </c>
      <c r="C527" s="36" t="s">
        <v>982</v>
      </c>
      <c r="D527" s="22" t="str">
        <f t="shared" si="215"/>
        <v>Tier 3</v>
      </c>
      <c r="E527" s="23">
        <v>5001303</v>
      </c>
      <c r="F527" s="23">
        <v>2043727.6</v>
      </c>
      <c r="G527" s="24">
        <f t="shared" si="211"/>
        <v>-2957575.4</v>
      </c>
      <c r="H527" s="25">
        <f t="shared" si="212"/>
        <v>0.59136097133087118</v>
      </c>
      <c r="J527" s="27" t="str">
        <f t="shared" si="213"/>
        <v/>
      </c>
      <c r="L527" s="27" t="str">
        <f t="shared" si="214"/>
        <v/>
      </c>
      <c r="M527" s="30"/>
      <c r="N527" s="30" t="str">
        <f t="shared" si="216"/>
        <v/>
      </c>
      <c r="O527" s="30" t="str">
        <f t="shared" si="217"/>
        <v/>
      </c>
      <c r="P527" s="30" t="str">
        <f t="shared" si="218"/>
        <v/>
      </c>
      <c r="Q527" s="30" t="str">
        <f t="shared" si="219"/>
        <v/>
      </c>
      <c r="R527" s="30" t="str">
        <f t="shared" si="220"/>
        <v/>
      </c>
      <c r="S527" s="30" t="str">
        <f t="shared" si="221"/>
        <v/>
      </c>
      <c r="T527" s="30" t="str">
        <f t="shared" si="222"/>
        <v/>
      </c>
      <c r="U527" s="30"/>
      <c r="V527" s="27">
        <f t="shared" si="223"/>
        <v>295757.53999999998</v>
      </c>
      <c r="W527" s="27">
        <f t="shared" si="224"/>
        <v>250065.15000000002</v>
      </c>
      <c r="X527" s="29" t="str">
        <f t="shared" si="225"/>
        <v>Yes</v>
      </c>
      <c r="Y527" s="27">
        <f t="shared" si="226"/>
        <v>4705545.46</v>
      </c>
      <c r="Z527" s="27">
        <f t="shared" si="227"/>
        <v>4409787.92</v>
      </c>
      <c r="AA527" s="27">
        <f t="shared" si="228"/>
        <v>4114030.38</v>
      </c>
      <c r="AB527" s="27">
        <f t="shared" si="229"/>
        <v>3818272.84</v>
      </c>
      <c r="AC527" s="27">
        <f t="shared" si="230"/>
        <v>3522515.3</v>
      </c>
      <c r="AD527" s="27">
        <f t="shared" si="231"/>
        <v>3226757.76</v>
      </c>
      <c r="AE527" s="27">
        <f t="shared" si="232"/>
        <v>2931000.22</v>
      </c>
      <c r="AF527" s="27">
        <f t="shared" si="233"/>
        <v>2635242.6800000002</v>
      </c>
      <c r="AG527" s="27">
        <f t="shared" si="234"/>
        <v>2339485.14</v>
      </c>
    </row>
    <row r="528" spans="1:33" x14ac:dyDescent="0.2">
      <c r="A528" s="36" t="s">
        <v>103</v>
      </c>
      <c r="B528" s="36" t="s">
        <v>1060</v>
      </c>
      <c r="C528" s="36" t="s">
        <v>1061</v>
      </c>
      <c r="D528" s="22" t="str">
        <f t="shared" si="215"/>
        <v>Tier 3</v>
      </c>
      <c r="E528" s="23">
        <v>3115386</v>
      </c>
      <c r="F528" s="23">
        <v>37861.31</v>
      </c>
      <c r="G528" s="24">
        <f t="shared" si="211"/>
        <v>-3077524.69</v>
      </c>
      <c r="H528" s="25">
        <f t="shared" si="212"/>
        <v>0.98784699231491702</v>
      </c>
      <c r="J528" s="27" t="str">
        <f t="shared" si="213"/>
        <v/>
      </c>
      <c r="L528" s="27" t="str">
        <f t="shared" si="214"/>
        <v/>
      </c>
      <c r="M528" s="30"/>
      <c r="N528" s="30" t="str">
        <f t="shared" si="216"/>
        <v/>
      </c>
      <c r="O528" s="30" t="str">
        <f t="shared" si="217"/>
        <v/>
      </c>
      <c r="P528" s="30" t="str">
        <f t="shared" si="218"/>
        <v/>
      </c>
      <c r="Q528" s="30" t="str">
        <f t="shared" si="219"/>
        <v/>
      </c>
      <c r="R528" s="30" t="str">
        <f t="shared" si="220"/>
        <v/>
      </c>
      <c r="S528" s="30" t="str">
        <f t="shared" si="221"/>
        <v/>
      </c>
      <c r="T528" s="30" t="str">
        <f t="shared" si="222"/>
        <v/>
      </c>
      <c r="U528" s="30"/>
      <c r="V528" s="27">
        <f t="shared" si="223"/>
        <v>307752.46899999998</v>
      </c>
      <c r="W528" s="27">
        <f t="shared" si="224"/>
        <v>155769.30000000002</v>
      </c>
      <c r="X528" s="29" t="str">
        <f t="shared" si="225"/>
        <v>Yes</v>
      </c>
      <c r="Y528" s="27">
        <f t="shared" si="226"/>
        <v>2807633.531</v>
      </c>
      <c r="Z528" s="27">
        <f t="shared" si="227"/>
        <v>2499881.0619999999</v>
      </c>
      <c r="AA528" s="27">
        <f t="shared" si="228"/>
        <v>2192128.5929999999</v>
      </c>
      <c r="AB528" s="27">
        <f t="shared" si="229"/>
        <v>1884376.1240000001</v>
      </c>
      <c r="AC528" s="27">
        <f t="shared" si="230"/>
        <v>1576623.655</v>
      </c>
      <c r="AD528" s="27">
        <f t="shared" si="231"/>
        <v>1268871.186</v>
      </c>
      <c r="AE528" s="27">
        <f t="shared" si="232"/>
        <v>961118.71699999995</v>
      </c>
      <c r="AF528" s="27">
        <f t="shared" si="233"/>
        <v>653366.24799999991</v>
      </c>
      <c r="AG528" s="27">
        <f t="shared" si="234"/>
        <v>345613.77899999998</v>
      </c>
    </row>
    <row r="529" spans="1:33" x14ac:dyDescent="0.2">
      <c r="A529" s="36" t="s">
        <v>103</v>
      </c>
      <c r="B529" s="36" t="s">
        <v>1062</v>
      </c>
      <c r="C529" s="36" t="s">
        <v>1063</v>
      </c>
      <c r="D529" s="22" t="str">
        <f t="shared" si="215"/>
        <v>Tier 3</v>
      </c>
      <c r="E529" s="23">
        <v>2074296</v>
      </c>
      <c r="F529" s="23">
        <v>1140003.8799999999</v>
      </c>
      <c r="G529" s="24">
        <f t="shared" si="211"/>
        <v>-934292.12000000011</v>
      </c>
      <c r="H529" s="25">
        <f t="shared" si="212"/>
        <v>0.4504140778365287</v>
      </c>
      <c r="J529" s="27" t="str">
        <f t="shared" si="213"/>
        <v/>
      </c>
      <c r="L529" s="27" t="str">
        <f t="shared" si="214"/>
        <v/>
      </c>
      <c r="M529" s="30"/>
      <c r="N529" s="30" t="str">
        <f t="shared" si="216"/>
        <v/>
      </c>
      <c r="O529" s="30" t="str">
        <f t="shared" si="217"/>
        <v/>
      </c>
      <c r="P529" s="30" t="str">
        <f t="shared" si="218"/>
        <v/>
      </c>
      <c r="Q529" s="30" t="str">
        <f t="shared" si="219"/>
        <v/>
      </c>
      <c r="R529" s="30" t="str">
        <f t="shared" si="220"/>
        <v/>
      </c>
      <c r="S529" s="30" t="str">
        <f t="shared" si="221"/>
        <v/>
      </c>
      <c r="T529" s="30" t="str">
        <f t="shared" si="222"/>
        <v/>
      </c>
      <c r="U529" s="30"/>
      <c r="V529" s="27">
        <f t="shared" si="223"/>
        <v>93429.212000000014</v>
      </c>
      <c r="W529" s="27">
        <f t="shared" si="224"/>
        <v>103714.8</v>
      </c>
      <c r="X529" s="29" t="str">
        <f t="shared" si="225"/>
        <v>No</v>
      </c>
      <c r="Y529" s="27">
        <f t="shared" si="226"/>
        <v>1970581.2</v>
      </c>
      <c r="Z529" s="27">
        <f t="shared" si="227"/>
        <v>1866866.4000000001</v>
      </c>
      <c r="AA529" s="27">
        <f t="shared" si="228"/>
        <v>1763151.5999999999</v>
      </c>
      <c r="AB529" s="27">
        <f t="shared" si="229"/>
        <v>1659436.8</v>
      </c>
      <c r="AC529" s="27">
        <f t="shared" si="230"/>
        <v>1555722</v>
      </c>
      <c r="AD529" s="27">
        <f t="shared" si="231"/>
        <v>1452007.2</v>
      </c>
      <c r="AE529" s="27">
        <f t="shared" si="232"/>
        <v>1348292.4000000001</v>
      </c>
      <c r="AF529" s="27">
        <f t="shared" si="233"/>
        <v>1244577.5999999999</v>
      </c>
      <c r="AG529" s="27">
        <f t="shared" si="234"/>
        <v>1140862.8</v>
      </c>
    </row>
    <row r="530" spans="1:33" x14ac:dyDescent="0.2">
      <c r="A530" s="36" t="s">
        <v>103</v>
      </c>
      <c r="B530" s="36" t="s">
        <v>1080</v>
      </c>
      <c r="C530" s="36" t="s">
        <v>1081</v>
      </c>
      <c r="D530" s="22" t="str">
        <f t="shared" si="215"/>
        <v>A-CAM II &gt; HC Legacy</v>
      </c>
      <c r="E530" s="23">
        <v>169053</v>
      </c>
      <c r="F530" s="23">
        <v>216380.39</v>
      </c>
      <c r="G530" s="24">
        <f t="shared" si="211"/>
        <v>47327.390000000014</v>
      </c>
      <c r="H530" s="25">
        <f t="shared" si="212"/>
        <v>0.2799559309802252</v>
      </c>
      <c r="J530" s="27">
        <f t="shared" si="213"/>
        <v>216380.39</v>
      </c>
      <c r="L530" s="27" t="str">
        <f t="shared" si="214"/>
        <v/>
      </c>
      <c r="M530" s="30"/>
      <c r="N530" s="30" t="str">
        <f t="shared" si="216"/>
        <v/>
      </c>
      <c r="O530" s="30" t="str">
        <f t="shared" si="217"/>
        <v/>
      </c>
      <c r="P530" s="30" t="str">
        <f t="shared" si="218"/>
        <v/>
      </c>
      <c r="Q530" s="30" t="str">
        <f t="shared" si="219"/>
        <v/>
      </c>
      <c r="R530" s="30" t="str">
        <f t="shared" si="220"/>
        <v/>
      </c>
      <c r="S530" s="30" t="str">
        <f t="shared" si="221"/>
        <v/>
      </c>
      <c r="T530" s="30" t="str">
        <f t="shared" si="222"/>
        <v/>
      </c>
      <c r="U530" s="30"/>
      <c r="V530" s="27" t="str">
        <f t="shared" si="223"/>
        <v/>
      </c>
      <c r="W530" s="27" t="str">
        <f t="shared" si="224"/>
        <v/>
      </c>
      <c r="X530" s="29" t="str">
        <f t="shared" si="225"/>
        <v/>
      </c>
      <c r="Y530" s="27" t="str">
        <f t="shared" si="226"/>
        <v/>
      </c>
      <c r="Z530" s="27" t="str">
        <f t="shared" si="227"/>
        <v/>
      </c>
      <c r="AA530" s="27" t="str">
        <f t="shared" si="228"/>
        <v/>
      </c>
      <c r="AB530" s="27" t="str">
        <f t="shared" si="229"/>
        <v/>
      </c>
      <c r="AC530" s="27" t="str">
        <f t="shared" si="230"/>
        <v/>
      </c>
      <c r="AD530" s="27" t="str">
        <f t="shared" si="231"/>
        <v/>
      </c>
      <c r="AE530" s="27" t="str">
        <f t="shared" si="232"/>
        <v/>
      </c>
      <c r="AF530" s="27" t="str">
        <f t="shared" si="233"/>
        <v/>
      </c>
      <c r="AG530" s="27" t="str">
        <f t="shared" si="234"/>
        <v/>
      </c>
    </row>
    <row r="531" spans="1:33" x14ac:dyDescent="0.2">
      <c r="A531" s="36" t="s">
        <v>103</v>
      </c>
      <c r="B531" s="36" t="s">
        <v>51</v>
      </c>
      <c r="C531" s="36" t="s">
        <v>52</v>
      </c>
      <c r="D531" s="22" t="str">
        <f t="shared" si="215"/>
        <v>Tier 3</v>
      </c>
      <c r="E531" s="23">
        <v>1587822</v>
      </c>
      <c r="F531" s="23">
        <v>1177079.58</v>
      </c>
      <c r="G531" s="24">
        <f t="shared" si="211"/>
        <v>-410742.41999999993</v>
      </c>
      <c r="H531" s="25">
        <f t="shared" si="212"/>
        <v>0.25868291282020273</v>
      </c>
      <c r="J531" s="27" t="str">
        <f t="shared" si="213"/>
        <v/>
      </c>
      <c r="L531" s="27" t="str">
        <f t="shared" si="214"/>
        <v/>
      </c>
      <c r="M531" s="30"/>
      <c r="N531" s="30" t="str">
        <f t="shared" si="216"/>
        <v/>
      </c>
      <c r="O531" s="30" t="str">
        <f t="shared" si="217"/>
        <v/>
      </c>
      <c r="P531" s="30" t="str">
        <f t="shared" si="218"/>
        <v/>
      </c>
      <c r="Q531" s="30" t="str">
        <f t="shared" si="219"/>
        <v/>
      </c>
      <c r="R531" s="30" t="str">
        <f t="shared" si="220"/>
        <v/>
      </c>
      <c r="S531" s="30" t="str">
        <f t="shared" si="221"/>
        <v/>
      </c>
      <c r="T531" s="30" t="str">
        <f t="shared" si="222"/>
        <v/>
      </c>
      <c r="U531" s="30"/>
      <c r="V531" s="27">
        <f t="shared" si="223"/>
        <v>41074.241999999998</v>
      </c>
      <c r="W531" s="27">
        <f t="shared" si="224"/>
        <v>79391.100000000006</v>
      </c>
      <c r="X531" s="29" t="str">
        <f t="shared" si="225"/>
        <v>No</v>
      </c>
      <c r="Y531" s="27">
        <f t="shared" si="226"/>
        <v>1508430.9</v>
      </c>
      <c r="Z531" s="27">
        <f t="shared" si="227"/>
        <v>1429039.8</v>
      </c>
      <c r="AA531" s="27">
        <f t="shared" si="228"/>
        <v>1349648.7</v>
      </c>
      <c r="AB531" s="27">
        <f t="shared" si="229"/>
        <v>1270257.6000000001</v>
      </c>
      <c r="AC531" s="27">
        <f t="shared" si="230"/>
        <v>1190866.5</v>
      </c>
      <c r="AD531" s="27">
        <f t="shared" si="231"/>
        <v>1177079.58</v>
      </c>
      <c r="AE531" s="27">
        <f t="shared" si="232"/>
        <v>1177079.58</v>
      </c>
      <c r="AF531" s="27">
        <f t="shared" si="233"/>
        <v>1177079.58</v>
      </c>
      <c r="AG531" s="27">
        <f t="shared" si="234"/>
        <v>1177079.58</v>
      </c>
    </row>
    <row r="532" spans="1:33" x14ac:dyDescent="0.2">
      <c r="A532" s="36" t="s">
        <v>104</v>
      </c>
      <c r="B532" s="36" t="s">
        <v>153</v>
      </c>
      <c r="C532" s="36" t="s">
        <v>154</v>
      </c>
      <c r="D532" s="22" t="str">
        <f t="shared" si="215"/>
        <v>A-CAM II &gt; HC Legacy</v>
      </c>
      <c r="E532" s="23">
        <v>816072</v>
      </c>
      <c r="F532" s="23">
        <v>929457.29</v>
      </c>
      <c r="G532" s="24">
        <f t="shared" si="211"/>
        <v>113385.29000000004</v>
      </c>
      <c r="H532" s="25">
        <f t="shared" si="212"/>
        <v>0.13894030183611256</v>
      </c>
      <c r="J532" s="27">
        <f t="shared" si="213"/>
        <v>929457.29</v>
      </c>
      <c r="L532" s="27" t="str">
        <f t="shared" si="214"/>
        <v/>
      </c>
      <c r="M532" s="30"/>
      <c r="N532" s="30" t="str">
        <f t="shared" si="216"/>
        <v/>
      </c>
      <c r="O532" s="30" t="str">
        <f t="shared" si="217"/>
        <v/>
      </c>
      <c r="P532" s="30" t="str">
        <f t="shared" si="218"/>
        <v/>
      </c>
      <c r="Q532" s="30" t="str">
        <f t="shared" si="219"/>
        <v/>
      </c>
      <c r="R532" s="30" t="str">
        <f t="shared" si="220"/>
        <v/>
      </c>
      <c r="S532" s="30" t="str">
        <f t="shared" si="221"/>
        <v/>
      </c>
      <c r="T532" s="30" t="str">
        <f t="shared" si="222"/>
        <v/>
      </c>
      <c r="U532" s="30"/>
      <c r="V532" s="27" t="str">
        <f t="shared" si="223"/>
        <v/>
      </c>
      <c r="W532" s="27" t="str">
        <f t="shared" si="224"/>
        <v/>
      </c>
      <c r="X532" s="29" t="str">
        <f t="shared" si="225"/>
        <v/>
      </c>
      <c r="Y532" s="27" t="str">
        <f t="shared" si="226"/>
        <v/>
      </c>
      <c r="Z532" s="27" t="str">
        <f t="shared" si="227"/>
        <v/>
      </c>
      <c r="AA532" s="27" t="str">
        <f t="shared" si="228"/>
        <v/>
      </c>
      <c r="AB532" s="27" t="str">
        <f t="shared" si="229"/>
        <v/>
      </c>
      <c r="AC532" s="27" t="str">
        <f t="shared" si="230"/>
        <v/>
      </c>
      <c r="AD532" s="27" t="str">
        <f t="shared" si="231"/>
        <v/>
      </c>
      <c r="AE532" s="27" t="str">
        <f t="shared" si="232"/>
        <v/>
      </c>
      <c r="AF532" s="27" t="str">
        <f t="shared" si="233"/>
        <v/>
      </c>
      <c r="AG532" s="27" t="str">
        <f t="shared" si="234"/>
        <v/>
      </c>
    </row>
    <row r="533" spans="1:33" x14ac:dyDescent="0.2">
      <c r="A533" s="36" t="s">
        <v>104</v>
      </c>
      <c r="B533" s="36" t="s">
        <v>184</v>
      </c>
      <c r="C533" s="36" t="s">
        <v>185</v>
      </c>
      <c r="D533" s="22" t="str">
        <f t="shared" si="215"/>
        <v>A-CAM II &gt; HC Legacy</v>
      </c>
      <c r="E533" s="23">
        <v>631326</v>
      </c>
      <c r="F533" s="23">
        <v>1027669.38</v>
      </c>
      <c r="G533" s="24">
        <f t="shared" si="211"/>
        <v>396343.38</v>
      </c>
      <c r="H533" s="25">
        <f t="shared" si="212"/>
        <v>0.62779511694433621</v>
      </c>
      <c r="J533" s="27">
        <f t="shared" si="213"/>
        <v>1027669.38</v>
      </c>
      <c r="L533" s="27" t="str">
        <f t="shared" si="214"/>
        <v/>
      </c>
      <c r="M533" s="30"/>
      <c r="N533" s="30" t="str">
        <f t="shared" si="216"/>
        <v/>
      </c>
      <c r="O533" s="30" t="str">
        <f t="shared" si="217"/>
        <v/>
      </c>
      <c r="P533" s="30" t="str">
        <f t="shared" si="218"/>
        <v/>
      </c>
      <c r="Q533" s="30" t="str">
        <f t="shared" si="219"/>
        <v/>
      </c>
      <c r="R533" s="30" t="str">
        <f t="shared" si="220"/>
        <v/>
      </c>
      <c r="S533" s="30" t="str">
        <f t="shared" si="221"/>
        <v/>
      </c>
      <c r="T533" s="30" t="str">
        <f t="shared" si="222"/>
        <v/>
      </c>
      <c r="U533" s="30"/>
      <c r="V533" s="27" t="str">
        <f t="shared" si="223"/>
        <v/>
      </c>
      <c r="W533" s="27" t="str">
        <f t="shared" si="224"/>
        <v/>
      </c>
      <c r="X533" s="29" t="str">
        <f t="shared" si="225"/>
        <v/>
      </c>
      <c r="Y533" s="27" t="str">
        <f t="shared" si="226"/>
        <v/>
      </c>
      <c r="Z533" s="27" t="str">
        <f t="shared" si="227"/>
        <v/>
      </c>
      <c r="AA533" s="27" t="str">
        <f t="shared" si="228"/>
        <v/>
      </c>
      <c r="AB533" s="27" t="str">
        <f t="shared" si="229"/>
        <v/>
      </c>
      <c r="AC533" s="27" t="str">
        <f t="shared" si="230"/>
        <v/>
      </c>
      <c r="AD533" s="27" t="str">
        <f t="shared" si="231"/>
        <v/>
      </c>
      <c r="AE533" s="27" t="str">
        <f t="shared" si="232"/>
        <v/>
      </c>
      <c r="AF533" s="27" t="str">
        <f t="shared" si="233"/>
        <v/>
      </c>
      <c r="AG533" s="27" t="str">
        <f t="shared" si="234"/>
        <v/>
      </c>
    </row>
    <row r="534" spans="1:33" x14ac:dyDescent="0.2">
      <c r="A534" s="36" t="s">
        <v>104</v>
      </c>
      <c r="B534" s="36" t="s">
        <v>194</v>
      </c>
      <c r="C534" s="36" t="s">
        <v>195</v>
      </c>
      <c r="D534" s="22" t="str">
        <f t="shared" si="215"/>
        <v>A-CAM II &gt; HC Legacy</v>
      </c>
      <c r="E534" s="23">
        <v>856446</v>
      </c>
      <c r="F534" s="23">
        <v>887937.06</v>
      </c>
      <c r="G534" s="24">
        <f t="shared" si="211"/>
        <v>31491.060000000056</v>
      </c>
      <c r="H534" s="25">
        <f t="shared" si="212"/>
        <v>3.6769463573885636E-2</v>
      </c>
      <c r="J534" s="27">
        <f t="shared" si="213"/>
        <v>887937.06</v>
      </c>
      <c r="L534" s="27" t="str">
        <f t="shared" si="214"/>
        <v/>
      </c>
      <c r="M534" s="30"/>
      <c r="N534" s="30" t="str">
        <f t="shared" si="216"/>
        <v/>
      </c>
      <c r="O534" s="30" t="str">
        <f t="shared" si="217"/>
        <v/>
      </c>
      <c r="P534" s="30" t="str">
        <f t="shared" si="218"/>
        <v/>
      </c>
      <c r="Q534" s="30" t="str">
        <f t="shared" si="219"/>
        <v/>
      </c>
      <c r="R534" s="30" t="str">
        <f t="shared" si="220"/>
        <v/>
      </c>
      <c r="S534" s="30" t="str">
        <f t="shared" si="221"/>
        <v/>
      </c>
      <c r="T534" s="30" t="str">
        <f t="shared" si="222"/>
        <v/>
      </c>
      <c r="U534" s="30"/>
      <c r="V534" s="27" t="str">
        <f t="shared" si="223"/>
        <v/>
      </c>
      <c r="W534" s="27" t="str">
        <f t="shared" si="224"/>
        <v/>
      </c>
      <c r="X534" s="29" t="str">
        <f t="shared" si="225"/>
        <v/>
      </c>
      <c r="Y534" s="27" t="str">
        <f t="shared" si="226"/>
        <v/>
      </c>
      <c r="Z534" s="27" t="str">
        <f t="shared" si="227"/>
        <v/>
      </c>
      <c r="AA534" s="27" t="str">
        <f t="shared" si="228"/>
        <v/>
      </c>
      <c r="AB534" s="27" t="str">
        <f t="shared" si="229"/>
        <v/>
      </c>
      <c r="AC534" s="27" t="str">
        <f t="shared" si="230"/>
        <v/>
      </c>
      <c r="AD534" s="27" t="str">
        <f t="shared" si="231"/>
        <v/>
      </c>
      <c r="AE534" s="27" t="str">
        <f t="shared" si="232"/>
        <v/>
      </c>
      <c r="AF534" s="27" t="str">
        <f t="shared" si="233"/>
        <v/>
      </c>
      <c r="AG534" s="27" t="str">
        <f t="shared" si="234"/>
        <v/>
      </c>
    </row>
    <row r="535" spans="1:33" x14ac:dyDescent="0.2">
      <c r="A535" s="36" t="s">
        <v>104</v>
      </c>
      <c r="B535" s="36" t="s">
        <v>214</v>
      </c>
      <c r="C535" s="36" t="s">
        <v>215</v>
      </c>
      <c r="D535" s="22" t="str">
        <f t="shared" si="215"/>
        <v>A-CAM II &gt; HC Legacy</v>
      </c>
      <c r="E535" s="23">
        <v>67038</v>
      </c>
      <c r="F535" s="23">
        <v>248783.03</v>
      </c>
      <c r="G535" s="24">
        <f t="shared" si="211"/>
        <v>181745.03</v>
      </c>
      <c r="H535" s="25">
        <f t="shared" si="212"/>
        <v>2.7110747635669323</v>
      </c>
      <c r="J535" s="27">
        <f t="shared" si="213"/>
        <v>248783.03</v>
      </c>
      <c r="L535" s="27" t="str">
        <f t="shared" si="214"/>
        <v/>
      </c>
      <c r="M535" s="30"/>
      <c r="N535" s="30" t="str">
        <f t="shared" si="216"/>
        <v/>
      </c>
      <c r="O535" s="30" t="str">
        <f t="shared" si="217"/>
        <v/>
      </c>
      <c r="P535" s="30" t="str">
        <f t="shared" si="218"/>
        <v/>
      </c>
      <c r="Q535" s="30" t="str">
        <f t="shared" si="219"/>
        <v/>
      </c>
      <c r="R535" s="30" t="str">
        <f t="shared" si="220"/>
        <v/>
      </c>
      <c r="S535" s="30" t="str">
        <f t="shared" si="221"/>
        <v/>
      </c>
      <c r="T535" s="30" t="str">
        <f t="shared" si="222"/>
        <v/>
      </c>
      <c r="U535" s="30"/>
      <c r="V535" s="27" t="str">
        <f t="shared" si="223"/>
        <v/>
      </c>
      <c r="W535" s="27" t="str">
        <f t="shared" si="224"/>
        <v/>
      </c>
      <c r="X535" s="29" t="str">
        <f t="shared" si="225"/>
        <v/>
      </c>
      <c r="Y535" s="27" t="str">
        <f t="shared" si="226"/>
        <v/>
      </c>
      <c r="Z535" s="27" t="str">
        <f t="shared" si="227"/>
        <v/>
      </c>
      <c r="AA535" s="27" t="str">
        <f t="shared" si="228"/>
        <v/>
      </c>
      <c r="AB535" s="27" t="str">
        <f t="shared" si="229"/>
        <v/>
      </c>
      <c r="AC535" s="27" t="str">
        <f t="shared" si="230"/>
        <v/>
      </c>
      <c r="AD535" s="27" t="str">
        <f t="shared" si="231"/>
        <v/>
      </c>
      <c r="AE535" s="27" t="str">
        <f t="shared" si="232"/>
        <v/>
      </c>
      <c r="AF535" s="27" t="str">
        <f t="shared" si="233"/>
        <v/>
      </c>
      <c r="AG535" s="27" t="str">
        <f t="shared" si="234"/>
        <v/>
      </c>
    </row>
    <row r="536" spans="1:33" x14ac:dyDescent="0.2">
      <c r="A536" s="36" t="s">
        <v>104</v>
      </c>
      <c r="B536" s="36" t="s">
        <v>240</v>
      </c>
      <c r="C536" s="36" t="s">
        <v>241</v>
      </c>
      <c r="D536" s="22" t="str">
        <f t="shared" si="215"/>
        <v>Tier 3</v>
      </c>
      <c r="E536" s="23">
        <v>918288</v>
      </c>
      <c r="F536" s="23">
        <v>436727.68</v>
      </c>
      <c r="G536" s="24">
        <f t="shared" si="211"/>
        <v>-481560.32000000001</v>
      </c>
      <c r="H536" s="25">
        <f t="shared" si="212"/>
        <v>0.5244109908873904</v>
      </c>
      <c r="J536" s="27" t="str">
        <f t="shared" si="213"/>
        <v/>
      </c>
      <c r="L536" s="27" t="str">
        <f t="shared" si="214"/>
        <v/>
      </c>
      <c r="M536" s="30"/>
      <c r="N536" s="30" t="str">
        <f t="shared" si="216"/>
        <v/>
      </c>
      <c r="O536" s="30" t="str">
        <f t="shared" si="217"/>
        <v/>
      </c>
      <c r="P536" s="30" t="str">
        <f t="shared" si="218"/>
        <v/>
      </c>
      <c r="Q536" s="30" t="str">
        <f t="shared" si="219"/>
        <v/>
      </c>
      <c r="R536" s="30" t="str">
        <f t="shared" si="220"/>
        <v/>
      </c>
      <c r="S536" s="30" t="str">
        <f t="shared" si="221"/>
        <v/>
      </c>
      <c r="T536" s="30" t="str">
        <f t="shared" si="222"/>
        <v/>
      </c>
      <c r="U536" s="30"/>
      <c r="V536" s="27">
        <f t="shared" si="223"/>
        <v>48156.032000000007</v>
      </c>
      <c r="W536" s="27">
        <f t="shared" si="224"/>
        <v>45914.400000000001</v>
      </c>
      <c r="X536" s="29" t="str">
        <f t="shared" si="225"/>
        <v>Yes</v>
      </c>
      <c r="Y536" s="27">
        <f t="shared" si="226"/>
        <v>870131.96799999999</v>
      </c>
      <c r="Z536" s="27">
        <f t="shared" si="227"/>
        <v>821975.93599999999</v>
      </c>
      <c r="AA536" s="27">
        <f t="shared" si="228"/>
        <v>773819.90399999998</v>
      </c>
      <c r="AB536" s="27">
        <f t="shared" si="229"/>
        <v>725663.87199999997</v>
      </c>
      <c r="AC536" s="27">
        <f t="shared" si="230"/>
        <v>677507.84</v>
      </c>
      <c r="AD536" s="27">
        <f t="shared" si="231"/>
        <v>629351.80799999996</v>
      </c>
      <c r="AE536" s="27">
        <f t="shared" si="232"/>
        <v>581195.77599999995</v>
      </c>
      <c r="AF536" s="27">
        <f t="shared" si="233"/>
        <v>533039.74399999995</v>
      </c>
      <c r="AG536" s="27">
        <f t="shared" si="234"/>
        <v>484883.712</v>
      </c>
    </row>
    <row r="537" spans="1:33" x14ac:dyDescent="0.2">
      <c r="A537" s="36" t="s">
        <v>104</v>
      </c>
      <c r="B537" s="36" t="s">
        <v>242</v>
      </c>
      <c r="C537" s="36" t="s">
        <v>243</v>
      </c>
      <c r="D537" s="22" t="str">
        <f t="shared" si="215"/>
        <v>A-CAM II &gt; HC Legacy</v>
      </c>
      <c r="E537" s="23">
        <v>2630640</v>
      </c>
      <c r="F537" s="23">
        <v>3125871.89</v>
      </c>
      <c r="G537" s="24">
        <f t="shared" si="211"/>
        <v>495231.89000000013</v>
      </c>
      <c r="H537" s="25">
        <f t="shared" si="212"/>
        <v>0.18825528768664665</v>
      </c>
      <c r="J537" s="27">
        <f t="shared" si="213"/>
        <v>3125871.89</v>
      </c>
      <c r="L537" s="27" t="str">
        <f t="shared" si="214"/>
        <v/>
      </c>
      <c r="M537" s="30"/>
      <c r="N537" s="30" t="str">
        <f t="shared" si="216"/>
        <v/>
      </c>
      <c r="O537" s="30" t="str">
        <f t="shared" si="217"/>
        <v/>
      </c>
      <c r="P537" s="30" t="str">
        <f t="shared" si="218"/>
        <v/>
      </c>
      <c r="Q537" s="30" t="str">
        <f t="shared" si="219"/>
        <v/>
      </c>
      <c r="R537" s="30" t="str">
        <f t="shared" si="220"/>
        <v/>
      </c>
      <c r="S537" s="30" t="str">
        <f t="shared" si="221"/>
        <v/>
      </c>
      <c r="T537" s="30" t="str">
        <f t="shared" si="222"/>
        <v/>
      </c>
      <c r="U537" s="30"/>
      <c r="V537" s="27" t="str">
        <f t="shared" si="223"/>
        <v/>
      </c>
      <c r="W537" s="27" t="str">
        <f t="shared" si="224"/>
        <v/>
      </c>
      <c r="X537" s="29" t="str">
        <f t="shared" si="225"/>
        <v/>
      </c>
      <c r="Y537" s="27" t="str">
        <f t="shared" si="226"/>
        <v/>
      </c>
      <c r="Z537" s="27" t="str">
        <f t="shared" si="227"/>
        <v/>
      </c>
      <c r="AA537" s="27" t="str">
        <f t="shared" si="228"/>
        <v/>
      </c>
      <c r="AB537" s="27" t="str">
        <f t="shared" si="229"/>
        <v/>
      </c>
      <c r="AC537" s="27" t="str">
        <f t="shared" si="230"/>
        <v/>
      </c>
      <c r="AD537" s="27" t="str">
        <f t="shared" si="231"/>
        <v/>
      </c>
      <c r="AE537" s="27" t="str">
        <f t="shared" si="232"/>
        <v/>
      </c>
      <c r="AF537" s="27" t="str">
        <f t="shared" si="233"/>
        <v/>
      </c>
      <c r="AG537" s="27" t="str">
        <f t="shared" si="234"/>
        <v/>
      </c>
    </row>
    <row r="538" spans="1:33" x14ac:dyDescent="0.2">
      <c r="A538" s="36" t="s">
        <v>104</v>
      </c>
      <c r="B538" s="36" t="s">
        <v>246</v>
      </c>
      <c r="C538" s="36" t="s">
        <v>247</v>
      </c>
      <c r="D538" s="22" t="str">
        <f t="shared" si="215"/>
        <v>A-CAM II &gt; HC Legacy</v>
      </c>
      <c r="E538" s="23">
        <v>5679798</v>
      </c>
      <c r="F538" s="23">
        <v>6953561.8300000001</v>
      </c>
      <c r="G538" s="24">
        <f t="shared" si="211"/>
        <v>1273763.83</v>
      </c>
      <c r="H538" s="25">
        <f t="shared" si="212"/>
        <v>0.22426217094340328</v>
      </c>
      <c r="J538" s="27">
        <f t="shared" si="213"/>
        <v>6953561.8300000001</v>
      </c>
      <c r="L538" s="27" t="str">
        <f t="shared" si="214"/>
        <v/>
      </c>
      <c r="M538" s="30"/>
      <c r="N538" s="30" t="str">
        <f t="shared" si="216"/>
        <v/>
      </c>
      <c r="O538" s="30" t="str">
        <f t="shared" si="217"/>
        <v/>
      </c>
      <c r="P538" s="30" t="str">
        <f t="shared" si="218"/>
        <v/>
      </c>
      <c r="Q538" s="30" t="str">
        <f t="shared" si="219"/>
        <v/>
      </c>
      <c r="R538" s="30" t="str">
        <f t="shared" si="220"/>
        <v/>
      </c>
      <c r="S538" s="30" t="str">
        <f t="shared" si="221"/>
        <v/>
      </c>
      <c r="T538" s="30" t="str">
        <f t="shared" si="222"/>
        <v/>
      </c>
      <c r="U538" s="30"/>
      <c r="V538" s="27" t="str">
        <f t="shared" si="223"/>
        <v/>
      </c>
      <c r="W538" s="27" t="str">
        <f t="shared" si="224"/>
        <v/>
      </c>
      <c r="X538" s="29" t="str">
        <f t="shared" si="225"/>
        <v/>
      </c>
      <c r="Y538" s="27" t="str">
        <f t="shared" si="226"/>
        <v/>
      </c>
      <c r="Z538" s="27" t="str">
        <f t="shared" si="227"/>
        <v/>
      </c>
      <c r="AA538" s="27" t="str">
        <f t="shared" si="228"/>
        <v/>
      </c>
      <c r="AB538" s="27" t="str">
        <f t="shared" si="229"/>
        <v/>
      </c>
      <c r="AC538" s="27" t="str">
        <f t="shared" si="230"/>
        <v/>
      </c>
      <c r="AD538" s="27" t="str">
        <f t="shared" si="231"/>
        <v/>
      </c>
      <c r="AE538" s="27" t="str">
        <f t="shared" si="232"/>
        <v/>
      </c>
      <c r="AF538" s="27" t="str">
        <f t="shared" si="233"/>
        <v/>
      </c>
      <c r="AG538" s="27" t="str">
        <f t="shared" si="234"/>
        <v/>
      </c>
    </row>
    <row r="539" spans="1:33" x14ac:dyDescent="0.2">
      <c r="A539" s="36" t="s">
        <v>104</v>
      </c>
      <c r="B539" s="36" t="s">
        <v>340</v>
      </c>
      <c r="C539" s="36" t="s">
        <v>341</v>
      </c>
      <c r="D539" s="22" t="str">
        <f t="shared" si="215"/>
        <v>Tier 3</v>
      </c>
      <c r="E539" s="23">
        <v>2290008</v>
      </c>
      <c r="F539" s="23">
        <v>1318261.76</v>
      </c>
      <c r="G539" s="24">
        <f t="shared" si="211"/>
        <v>-971746.24</v>
      </c>
      <c r="H539" s="25">
        <f t="shared" si="212"/>
        <v>0.42434185382758488</v>
      </c>
      <c r="J539" s="27" t="str">
        <f t="shared" si="213"/>
        <v/>
      </c>
      <c r="L539" s="27" t="str">
        <f t="shared" si="214"/>
        <v/>
      </c>
      <c r="M539" s="30"/>
      <c r="N539" s="30" t="str">
        <f t="shared" si="216"/>
        <v/>
      </c>
      <c r="O539" s="30" t="str">
        <f t="shared" si="217"/>
        <v/>
      </c>
      <c r="P539" s="30" t="str">
        <f t="shared" si="218"/>
        <v/>
      </c>
      <c r="Q539" s="30" t="str">
        <f t="shared" si="219"/>
        <v/>
      </c>
      <c r="R539" s="30" t="str">
        <f t="shared" si="220"/>
        <v/>
      </c>
      <c r="S539" s="30" t="str">
        <f t="shared" si="221"/>
        <v/>
      </c>
      <c r="T539" s="30" t="str">
        <f t="shared" si="222"/>
        <v/>
      </c>
      <c r="U539" s="30"/>
      <c r="V539" s="27">
        <f t="shared" si="223"/>
        <v>97174.624000000011</v>
      </c>
      <c r="W539" s="27">
        <f t="shared" si="224"/>
        <v>114500.40000000001</v>
      </c>
      <c r="X539" s="29" t="str">
        <f t="shared" si="225"/>
        <v>No</v>
      </c>
      <c r="Y539" s="27">
        <f t="shared" si="226"/>
        <v>2175507.6</v>
      </c>
      <c r="Z539" s="27">
        <f t="shared" si="227"/>
        <v>2061007.2</v>
      </c>
      <c r="AA539" s="27">
        <f t="shared" si="228"/>
        <v>1946506.8</v>
      </c>
      <c r="AB539" s="27">
        <f t="shared" si="229"/>
        <v>1832006.4000000001</v>
      </c>
      <c r="AC539" s="27">
        <f t="shared" si="230"/>
        <v>1717506</v>
      </c>
      <c r="AD539" s="27">
        <f t="shared" si="231"/>
        <v>1603005.5999999999</v>
      </c>
      <c r="AE539" s="27">
        <f t="shared" si="232"/>
        <v>1488505.2</v>
      </c>
      <c r="AF539" s="27">
        <f t="shared" si="233"/>
        <v>1374004.8</v>
      </c>
      <c r="AG539" s="27">
        <f t="shared" si="234"/>
        <v>1318261.76</v>
      </c>
    </row>
    <row r="540" spans="1:33" x14ac:dyDescent="0.2">
      <c r="A540" s="36" t="s">
        <v>104</v>
      </c>
      <c r="B540" s="36" t="s">
        <v>39</v>
      </c>
      <c r="C540" s="36" t="s">
        <v>40</v>
      </c>
      <c r="D540" s="22" t="str">
        <f t="shared" si="215"/>
        <v>A-CAM II &gt; HC Legacy</v>
      </c>
      <c r="E540" s="23">
        <v>451944</v>
      </c>
      <c r="F540" s="23">
        <v>1110977.31</v>
      </c>
      <c r="G540" s="24">
        <f t="shared" si="211"/>
        <v>659033.31000000006</v>
      </c>
      <c r="H540" s="25">
        <f t="shared" si="212"/>
        <v>1.4582189607561999</v>
      </c>
      <c r="J540" s="27">
        <f t="shared" si="213"/>
        <v>1110977.31</v>
      </c>
      <c r="L540" s="27" t="str">
        <f t="shared" si="214"/>
        <v/>
      </c>
      <c r="M540" s="30"/>
      <c r="N540" s="30" t="str">
        <f t="shared" si="216"/>
        <v/>
      </c>
      <c r="O540" s="30" t="str">
        <f t="shared" si="217"/>
        <v/>
      </c>
      <c r="P540" s="30" t="str">
        <f t="shared" si="218"/>
        <v/>
      </c>
      <c r="Q540" s="30" t="str">
        <f t="shared" si="219"/>
        <v/>
      </c>
      <c r="R540" s="30" t="str">
        <f t="shared" si="220"/>
        <v/>
      </c>
      <c r="S540" s="30" t="str">
        <f t="shared" si="221"/>
        <v/>
      </c>
      <c r="T540" s="30" t="str">
        <f t="shared" si="222"/>
        <v/>
      </c>
      <c r="U540" s="30"/>
      <c r="V540" s="27" t="str">
        <f t="shared" si="223"/>
        <v/>
      </c>
      <c r="W540" s="27" t="str">
        <f t="shared" si="224"/>
        <v/>
      </c>
      <c r="X540" s="29" t="str">
        <f t="shared" si="225"/>
        <v/>
      </c>
      <c r="Y540" s="27" t="str">
        <f t="shared" si="226"/>
        <v/>
      </c>
      <c r="Z540" s="27" t="str">
        <f t="shared" si="227"/>
        <v/>
      </c>
      <c r="AA540" s="27" t="str">
        <f t="shared" si="228"/>
        <v/>
      </c>
      <c r="AB540" s="27" t="str">
        <f t="shared" si="229"/>
        <v/>
      </c>
      <c r="AC540" s="27" t="str">
        <f t="shared" si="230"/>
        <v/>
      </c>
      <c r="AD540" s="27" t="str">
        <f t="shared" si="231"/>
        <v/>
      </c>
      <c r="AE540" s="27" t="str">
        <f t="shared" si="232"/>
        <v/>
      </c>
      <c r="AF540" s="27" t="str">
        <f t="shared" si="233"/>
        <v/>
      </c>
      <c r="AG540" s="27" t="str">
        <f t="shared" si="234"/>
        <v/>
      </c>
    </row>
    <row r="541" spans="1:33" x14ac:dyDescent="0.2">
      <c r="A541" s="36" t="s">
        <v>104</v>
      </c>
      <c r="B541" s="36" t="s">
        <v>583</v>
      </c>
      <c r="C541" s="36" t="s">
        <v>584</v>
      </c>
      <c r="D541" s="22" t="str">
        <f t="shared" si="215"/>
        <v>Tier 3</v>
      </c>
      <c r="E541" s="23">
        <v>4585860</v>
      </c>
      <c r="F541" s="23">
        <v>1838968.38</v>
      </c>
      <c r="G541" s="24">
        <f t="shared" si="211"/>
        <v>-2746891.62</v>
      </c>
      <c r="H541" s="25">
        <f t="shared" si="212"/>
        <v>0.59899160026690745</v>
      </c>
      <c r="J541" s="27" t="str">
        <f t="shared" si="213"/>
        <v/>
      </c>
      <c r="L541" s="27" t="str">
        <f t="shared" si="214"/>
        <v/>
      </c>
      <c r="M541" s="30"/>
      <c r="N541" s="30" t="str">
        <f t="shared" si="216"/>
        <v/>
      </c>
      <c r="O541" s="30" t="str">
        <f t="shared" si="217"/>
        <v/>
      </c>
      <c r="P541" s="30" t="str">
        <f t="shared" si="218"/>
        <v/>
      </c>
      <c r="Q541" s="30" t="str">
        <f t="shared" si="219"/>
        <v/>
      </c>
      <c r="R541" s="30" t="str">
        <f t="shared" si="220"/>
        <v/>
      </c>
      <c r="S541" s="30" t="str">
        <f t="shared" si="221"/>
        <v/>
      </c>
      <c r="T541" s="30" t="str">
        <f t="shared" si="222"/>
        <v/>
      </c>
      <c r="U541" s="30"/>
      <c r="V541" s="27">
        <f t="shared" si="223"/>
        <v>274689.16200000001</v>
      </c>
      <c r="W541" s="27">
        <f t="shared" si="224"/>
        <v>229293</v>
      </c>
      <c r="X541" s="29" t="str">
        <f t="shared" si="225"/>
        <v>Yes</v>
      </c>
      <c r="Y541" s="27">
        <f t="shared" si="226"/>
        <v>4311170.8379999995</v>
      </c>
      <c r="Z541" s="27">
        <f t="shared" si="227"/>
        <v>4036481.676</v>
      </c>
      <c r="AA541" s="27">
        <f t="shared" si="228"/>
        <v>3761792.5139999995</v>
      </c>
      <c r="AB541" s="27">
        <f t="shared" si="229"/>
        <v>3487103.352</v>
      </c>
      <c r="AC541" s="27">
        <f t="shared" si="230"/>
        <v>3212414.19</v>
      </c>
      <c r="AD541" s="27">
        <f t="shared" si="231"/>
        <v>2937725.0279999999</v>
      </c>
      <c r="AE541" s="27">
        <f t="shared" si="232"/>
        <v>2663035.8659999999</v>
      </c>
      <c r="AF541" s="27">
        <f t="shared" si="233"/>
        <v>2388346.7039999999</v>
      </c>
      <c r="AG541" s="27">
        <f t="shared" si="234"/>
        <v>2113657.5419999999</v>
      </c>
    </row>
    <row r="542" spans="1:33" x14ac:dyDescent="0.2">
      <c r="A542" s="36" t="s">
        <v>104</v>
      </c>
      <c r="B542" s="36" t="s">
        <v>587</v>
      </c>
      <c r="C542" s="36" t="s">
        <v>588</v>
      </c>
      <c r="D542" s="22" t="str">
        <f t="shared" si="215"/>
        <v>Tier 3</v>
      </c>
      <c r="E542" s="23">
        <v>2627220</v>
      </c>
      <c r="F542" s="23">
        <v>1296439.1499999999</v>
      </c>
      <c r="G542" s="24">
        <f t="shared" si="211"/>
        <v>-1330780.8500000001</v>
      </c>
      <c r="H542" s="25">
        <f t="shared" si="212"/>
        <v>0.50653574881433605</v>
      </c>
      <c r="J542" s="27" t="str">
        <f t="shared" si="213"/>
        <v/>
      </c>
      <c r="L542" s="27" t="str">
        <f t="shared" si="214"/>
        <v/>
      </c>
      <c r="M542" s="30"/>
      <c r="N542" s="30" t="str">
        <f t="shared" si="216"/>
        <v/>
      </c>
      <c r="O542" s="30" t="str">
        <f t="shared" si="217"/>
        <v/>
      </c>
      <c r="P542" s="30" t="str">
        <f t="shared" si="218"/>
        <v/>
      </c>
      <c r="Q542" s="30" t="str">
        <f t="shared" si="219"/>
        <v/>
      </c>
      <c r="R542" s="30" t="str">
        <f t="shared" si="220"/>
        <v/>
      </c>
      <c r="S542" s="30" t="str">
        <f t="shared" si="221"/>
        <v/>
      </c>
      <c r="T542" s="30" t="str">
        <f t="shared" si="222"/>
        <v/>
      </c>
      <c r="U542" s="30"/>
      <c r="V542" s="27">
        <f t="shared" si="223"/>
        <v>133078.08500000002</v>
      </c>
      <c r="W542" s="27">
        <f t="shared" si="224"/>
        <v>131361</v>
      </c>
      <c r="X542" s="29" t="str">
        <f t="shared" si="225"/>
        <v>Yes</v>
      </c>
      <c r="Y542" s="27">
        <f t="shared" si="226"/>
        <v>2494141.915</v>
      </c>
      <c r="Z542" s="27">
        <f t="shared" si="227"/>
        <v>2361063.83</v>
      </c>
      <c r="AA542" s="27">
        <f t="shared" si="228"/>
        <v>2227985.7450000001</v>
      </c>
      <c r="AB542" s="27">
        <f t="shared" si="229"/>
        <v>2094907.66</v>
      </c>
      <c r="AC542" s="27">
        <f t="shared" si="230"/>
        <v>1961829.575</v>
      </c>
      <c r="AD542" s="27">
        <f t="shared" si="231"/>
        <v>1828751.49</v>
      </c>
      <c r="AE542" s="27">
        <f t="shared" si="232"/>
        <v>1695673.4049999998</v>
      </c>
      <c r="AF542" s="27">
        <f t="shared" si="233"/>
        <v>1562595.3199999998</v>
      </c>
      <c r="AG542" s="27">
        <f t="shared" si="234"/>
        <v>1429517.2349999999</v>
      </c>
    </row>
    <row r="543" spans="1:33" x14ac:dyDescent="0.2">
      <c r="A543" s="36" t="s">
        <v>104</v>
      </c>
      <c r="B543" s="36" t="s">
        <v>613</v>
      </c>
      <c r="C543" s="36" t="s">
        <v>614</v>
      </c>
      <c r="D543" s="22" t="str">
        <f t="shared" si="215"/>
        <v>Tier 3</v>
      </c>
      <c r="E543" s="23">
        <v>1895646</v>
      </c>
      <c r="F543" s="23">
        <v>1029401.59</v>
      </c>
      <c r="G543" s="24">
        <f t="shared" si="211"/>
        <v>-866244.41</v>
      </c>
      <c r="H543" s="25">
        <f t="shared" si="212"/>
        <v>0.45696528254747987</v>
      </c>
      <c r="J543" s="27" t="str">
        <f t="shared" si="213"/>
        <v/>
      </c>
      <c r="L543" s="27" t="str">
        <f t="shared" si="214"/>
        <v/>
      </c>
      <c r="M543" s="30"/>
      <c r="N543" s="30" t="str">
        <f t="shared" si="216"/>
        <v/>
      </c>
      <c r="O543" s="30" t="str">
        <f t="shared" si="217"/>
        <v/>
      </c>
      <c r="P543" s="30" t="str">
        <f t="shared" si="218"/>
        <v/>
      </c>
      <c r="Q543" s="30" t="str">
        <f t="shared" si="219"/>
        <v/>
      </c>
      <c r="R543" s="30" t="str">
        <f t="shared" si="220"/>
        <v/>
      </c>
      <c r="S543" s="30" t="str">
        <f t="shared" si="221"/>
        <v/>
      </c>
      <c r="T543" s="30" t="str">
        <f t="shared" si="222"/>
        <v/>
      </c>
      <c r="U543" s="30"/>
      <c r="V543" s="27">
        <f t="shared" si="223"/>
        <v>86624.441000000006</v>
      </c>
      <c r="W543" s="27">
        <f t="shared" si="224"/>
        <v>94782.3</v>
      </c>
      <c r="X543" s="29" t="str">
        <f t="shared" si="225"/>
        <v>No</v>
      </c>
      <c r="Y543" s="27">
        <f t="shared" si="226"/>
        <v>1800863.7</v>
      </c>
      <c r="Z543" s="27">
        <f t="shared" si="227"/>
        <v>1706081.4000000001</v>
      </c>
      <c r="AA543" s="27">
        <f t="shared" si="228"/>
        <v>1611299.0999999999</v>
      </c>
      <c r="AB543" s="27">
        <f t="shared" si="229"/>
        <v>1516516.8</v>
      </c>
      <c r="AC543" s="27">
        <f t="shared" si="230"/>
        <v>1421734.5</v>
      </c>
      <c r="AD543" s="27">
        <f t="shared" si="231"/>
        <v>1326952.2</v>
      </c>
      <c r="AE543" s="27">
        <f t="shared" si="232"/>
        <v>1232169.9000000001</v>
      </c>
      <c r="AF543" s="27">
        <f t="shared" si="233"/>
        <v>1137387.5999999999</v>
      </c>
      <c r="AG543" s="27">
        <f t="shared" si="234"/>
        <v>1042605.3</v>
      </c>
    </row>
    <row r="544" spans="1:33" x14ac:dyDescent="0.2">
      <c r="A544" s="36" t="s">
        <v>104</v>
      </c>
      <c r="B544" s="36" t="s">
        <v>671</v>
      </c>
      <c r="C544" s="36" t="s">
        <v>672</v>
      </c>
      <c r="D544" s="22" t="str">
        <f t="shared" si="215"/>
        <v>Tier 3</v>
      </c>
      <c r="E544" s="23">
        <v>2803230</v>
      </c>
      <c r="F544" s="23">
        <v>1433275.81</v>
      </c>
      <c r="G544" s="24">
        <f t="shared" si="211"/>
        <v>-1369954.19</v>
      </c>
      <c r="H544" s="25">
        <f t="shared" si="212"/>
        <v>0.48870559675802555</v>
      </c>
      <c r="J544" s="27" t="str">
        <f t="shared" si="213"/>
        <v/>
      </c>
      <c r="L544" s="27" t="str">
        <f t="shared" si="214"/>
        <v/>
      </c>
      <c r="M544" s="30"/>
      <c r="N544" s="30" t="str">
        <f t="shared" si="216"/>
        <v/>
      </c>
      <c r="O544" s="30" t="str">
        <f t="shared" si="217"/>
        <v/>
      </c>
      <c r="P544" s="30" t="str">
        <f t="shared" si="218"/>
        <v/>
      </c>
      <c r="Q544" s="30" t="str">
        <f t="shared" si="219"/>
        <v/>
      </c>
      <c r="R544" s="30" t="str">
        <f t="shared" si="220"/>
        <v/>
      </c>
      <c r="S544" s="30" t="str">
        <f t="shared" si="221"/>
        <v/>
      </c>
      <c r="T544" s="30" t="str">
        <f t="shared" si="222"/>
        <v/>
      </c>
      <c r="U544" s="30"/>
      <c r="V544" s="27">
        <f t="shared" si="223"/>
        <v>136995.41899999999</v>
      </c>
      <c r="W544" s="27">
        <f t="shared" si="224"/>
        <v>140161.5</v>
      </c>
      <c r="X544" s="29" t="str">
        <f t="shared" si="225"/>
        <v>No</v>
      </c>
      <c r="Y544" s="27">
        <f t="shared" si="226"/>
        <v>2663068.5</v>
      </c>
      <c r="Z544" s="27">
        <f t="shared" si="227"/>
        <v>2522907</v>
      </c>
      <c r="AA544" s="27">
        <f t="shared" si="228"/>
        <v>2382745.5</v>
      </c>
      <c r="AB544" s="27">
        <f t="shared" si="229"/>
        <v>2242584</v>
      </c>
      <c r="AC544" s="27">
        <f t="shared" si="230"/>
        <v>2102422.5</v>
      </c>
      <c r="AD544" s="27">
        <f t="shared" si="231"/>
        <v>1962260.9999999998</v>
      </c>
      <c r="AE544" s="27">
        <f t="shared" si="232"/>
        <v>1822099.5</v>
      </c>
      <c r="AF544" s="27">
        <f t="shared" si="233"/>
        <v>1681938</v>
      </c>
      <c r="AG544" s="27">
        <f t="shared" si="234"/>
        <v>1541776.5000000002</v>
      </c>
    </row>
    <row r="545" spans="1:33" x14ac:dyDescent="0.2">
      <c r="A545" s="36" t="s">
        <v>104</v>
      </c>
      <c r="B545" s="36" t="s">
        <v>685</v>
      </c>
      <c r="C545" s="36" t="s">
        <v>686</v>
      </c>
      <c r="D545" s="22" t="str">
        <f t="shared" si="215"/>
        <v>Tier 3</v>
      </c>
      <c r="E545" s="23">
        <v>4721832</v>
      </c>
      <c r="F545" s="23">
        <v>2556367.48</v>
      </c>
      <c r="G545" s="24">
        <f t="shared" si="211"/>
        <v>-2165464.52</v>
      </c>
      <c r="H545" s="25">
        <f t="shared" si="212"/>
        <v>0.45860685428875914</v>
      </c>
      <c r="J545" s="27" t="str">
        <f t="shared" si="213"/>
        <v/>
      </c>
      <c r="L545" s="27" t="str">
        <f t="shared" si="214"/>
        <v/>
      </c>
      <c r="M545" s="30"/>
      <c r="N545" s="30" t="str">
        <f t="shared" si="216"/>
        <v/>
      </c>
      <c r="O545" s="30" t="str">
        <f t="shared" si="217"/>
        <v/>
      </c>
      <c r="P545" s="30" t="str">
        <f t="shared" si="218"/>
        <v/>
      </c>
      <c r="Q545" s="30" t="str">
        <f t="shared" si="219"/>
        <v/>
      </c>
      <c r="R545" s="30" t="str">
        <f t="shared" si="220"/>
        <v/>
      </c>
      <c r="S545" s="30" t="str">
        <f t="shared" si="221"/>
        <v/>
      </c>
      <c r="T545" s="30" t="str">
        <f t="shared" si="222"/>
        <v/>
      </c>
      <c r="U545" s="30"/>
      <c r="V545" s="27">
        <f t="shared" si="223"/>
        <v>216546.45200000002</v>
      </c>
      <c r="W545" s="27">
        <f t="shared" si="224"/>
        <v>236091.6</v>
      </c>
      <c r="X545" s="29" t="str">
        <f t="shared" si="225"/>
        <v>No</v>
      </c>
      <c r="Y545" s="27">
        <f t="shared" si="226"/>
        <v>4485740.3999999994</v>
      </c>
      <c r="Z545" s="27">
        <f t="shared" si="227"/>
        <v>4249648.8</v>
      </c>
      <c r="AA545" s="27">
        <f t="shared" si="228"/>
        <v>4013557.1999999997</v>
      </c>
      <c r="AB545" s="27">
        <f t="shared" si="229"/>
        <v>3777465.6</v>
      </c>
      <c r="AC545" s="27">
        <f t="shared" si="230"/>
        <v>3541374</v>
      </c>
      <c r="AD545" s="27">
        <f t="shared" si="231"/>
        <v>3305282.4</v>
      </c>
      <c r="AE545" s="27">
        <f t="shared" si="232"/>
        <v>3069190.8000000003</v>
      </c>
      <c r="AF545" s="27">
        <f t="shared" si="233"/>
        <v>2833099.1999999997</v>
      </c>
      <c r="AG545" s="27">
        <f t="shared" si="234"/>
        <v>2597007.6</v>
      </c>
    </row>
    <row r="546" spans="1:33" x14ac:dyDescent="0.2">
      <c r="A546" s="36" t="s">
        <v>104</v>
      </c>
      <c r="B546" s="36" t="s">
        <v>695</v>
      </c>
      <c r="C546" s="36" t="s">
        <v>696</v>
      </c>
      <c r="D546" s="22" t="str">
        <f t="shared" si="215"/>
        <v>Tier 2</v>
      </c>
      <c r="E546" s="23">
        <v>3346161</v>
      </c>
      <c r="F546" s="23">
        <v>2775235.8200000003</v>
      </c>
      <c r="G546" s="24">
        <f t="shared" si="211"/>
        <v>-570925.1799999997</v>
      </c>
      <c r="H546" s="25">
        <f t="shared" si="212"/>
        <v>0.17062095338508806</v>
      </c>
      <c r="J546" s="27" t="str">
        <f t="shared" si="213"/>
        <v/>
      </c>
      <c r="L546" s="27" t="str">
        <f t="shared" si="214"/>
        <v/>
      </c>
      <c r="M546" s="30"/>
      <c r="N546" s="30">
        <f t="shared" si="216"/>
        <v>114185.03599999995</v>
      </c>
      <c r="O546" s="30">
        <f t="shared" si="217"/>
        <v>167308.05000000002</v>
      </c>
      <c r="P546" s="30" t="str">
        <f t="shared" si="218"/>
        <v>No</v>
      </c>
      <c r="Q546" s="30">
        <f t="shared" si="219"/>
        <v>3178852.9499999997</v>
      </c>
      <c r="R546" s="30">
        <f t="shared" si="220"/>
        <v>3011544.9</v>
      </c>
      <c r="S546" s="30">
        <f t="shared" si="221"/>
        <v>2844236.85</v>
      </c>
      <c r="T546" s="30">
        <f t="shared" si="222"/>
        <v>2775235.8200000003</v>
      </c>
      <c r="U546" s="30"/>
      <c r="V546" s="27" t="str">
        <f t="shared" si="223"/>
        <v/>
      </c>
      <c r="W546" s="27" t="str">
        <f t="shared" si="224"/>
        <v/>
      </c>
      <c r="X546" s="29" t="str">
        <f t="shared" si="225"/>
        <v/>
      </c>
      <c r="Y546" s="27" t="str">
        <f t="shared" si="226"/>
        <v/>
      </c>
      <c r="Z546" s="27" t="str">
        <f t="shared" si="227"/>
        <v/>
      </c>
      <c r="AA546" s="27" t="str">
        <f t="shared" si="228"/>
        <v/>
      </c>
      <c r="AB546" s="27" t="str">
        <f t="shared" si="229"/>
        <v/>
      </c>
      <c r="AC546" s="27" t="str">
        <f t="shared" si="230"/>
        <v/>
      </c>
      <c r="AD546" s="27" t="str">
        <f t="shared" si="231"/>
        <v/>
      </c>
      <c r="AE546" s="27" t="str">
        <f t="shared" si="232"/>
        <v/>
      </c>
      <c r="AF546" s="27" t="str">
        <f t="shared" si="233"/>
        <v/>
      </c>
      <c r="AG546" s="27" t="str">
        <f t="shared" si="234"/>
        <v/>
      </c>
    </row>
    <row r="547" spans="1:33" x14ac:dyDescent="0.2">
      <c r="A547" s="36" t="s">
        <v>104</v>
      </c>
      <c r="B547" s="36" t="s">
        <v>789</v>
      </c>
      <c r="C547" s="36" t="s">
        <v>790</v>
      </c>
      <c r="D547" s="22" t="str">
        <f t="shared" si="215"/>
        <v>A-CAM II &gt; HC Legacy</v>
      </c>
      <c r="E547" s="23">
        <v>313128</v>
      </c>
      <c r="F547" s="23">
        <v>2166035.85</v>
      </c>
      <c r="G547" s="24">
        <f t="shared" si="211"/>
        <v>1852907.85</v>
      </c>
      <c r="H547" s="25">
        <f t="shared" si="212"/>
        <v>5.9174134858588188</v>
      </c>
      <c r="J547" s="27">
        <f t="shared" si="213"/>
        <v>2166035.85</v>
      </c>
      <c r="L547" s="27" t="str">
        <f t="shared" si="214"/>
        <v/>
      </c>
      <c r="M547" s="30"/>
      <c r="N547" s="30" t="str">
        <f t="shared" si="216"/>
        <v/>
      </c>
      <c r="O547" s="30" t="str">
        <f t="shared" si="217"/>
        <v/>
      </c>
      <c r="P547" s="30" t="str">
        <f t="shared" si="218"/>
        <v/>
      </c>
      <c r="Q547" s="30" t="str">
        <f t="shared" si="219"/>
        <v/>
      </c>
      <c r="R547" s="30" t="str">
        <f t="shared" si="220"/>
        <v/>
      </c>
      <c r="S547" s="30" t="str">
        <f t="shared" si="221"/>
        <v/>
      </c>
      <c r="T547" s="30" t="str">
        <f t="shared" si="222"/>
        <v/>
      </c>
      <c r="U547" s="30"/>
      <c r="V547" s="27" t="str">
        <f t="shared" si="223"/>
        <v/>
      </c>
      <c r="W547" s="27" t="str">
        <f t="shared" si="224"/>
        <v/>
      </c>
      <c r="X547" s="29" t="str">
        <f t="shared" si="225"/>
        <v/>
      </c>
      <c r="Y547" s="27" t="str">
        <f t="shared" si="226"/>
        <v/>
      </c>
      <c r="Z547" s="27" t="str">
        <f t="shared" si="227"/>
        <v/>
      </c>
      <c r="AA547" s="27" t="str">
        <f t="shared" si="228"/>
        <v/>
      </c>
      <c r="AB547" s="27" t="str">
        <f t="shared" si="229"/>
        <v/>
      </c>
      <c r="AC547" s="27" t="str">
        <f t="shared" si="230"/>
        <v/>
      </c>
      <c r="AD547" s="27" t="str">
        <f t="shared" si="231"/>
        <v/>
      </c>
      <c r="AE547" s="27" t="str">
        <f t="shared" si="232"/>
        <v/>
      </c>
      <c r="AF547" s="27" t="str">
        <f t="shared" si="233"/>
        <v/>
      </c>
      <c r="AG547" s="27" t="str">
        <f t="shared" si="234"/>
        <v/>
      </c>
    </row>
    <row r="548" spans="1:33" x14ac:dyDescent="0.2">
      <c r="A548" s="36" t="s">
        <v>104</v>
      </c>
      <c r="B548" s="36" t="s">
        <v>805</v>
      </c>
      <c r="C548" s="36" t="s">
        <v>806</v>
      </c>
      <c r="D548" s="22" t="str">
        <f t="shared" si="215"/>
        <v>Tier 2</v>
      </c>
      <c r="E548" s="23">
        <v>2617734</v>
      </c>
      <c r="F548" s="23">
        <v>2228657.13</v>
      </c>
      <c r="G548" s="24">
        <f t="shared" si="211"/>
        <v>-389076.87000000011</v>
      </c>
      <c r="H548" s="25">
        <f t="shared" si="212"/>
        <v>0.14863117108155377</v>
      </c>
      <c r="J548" s="27" t="str">
        <f t="shared" si="213"/>
        <v/>
      </c>
      <c r="L548" s="27" t="str">
        <f t="shared" si="214"/>
        <v/>
      </c>
      <c r="M548" s="30"/>
      <c r="N548" s="30">
        <f t="shared" si="216"/>
        <v>77815.374000000025</v>
      </c>
      <c r="O548" s="30">
        <f t="shared" si="217"/>
        <v>130886.70000000001</v>
      </c>
      <c r="P548" s="30" t="str">
        <f t="shared" si="218"/>
        <v>No</v>
      </c>
      <c r="Q548" s="30">
        <f t="shared" si="219"/>
        <v>2486847.2999999998</v>
      </c>
      <c r="R548" s="30">
        <f t="shared" si="220"/>
        <v>2355960.6</v>
      </c>
      <c r="S548" s="30">
        <f t="shared" si="221"/>
        <v>2228657.13</v>
      </c>
      <c r="T548" s="30">
        <f t="shared" si="222"/>
        <v>2228657.13</v>
      </c>
      <c r="U548" s="30"/>
      <c r="V548" s="27" t="str">
        <f t="shared" si="223"/>
        <v/>
      </c>
      <c r="W548" s="27" t="str">
        <f t="shared" si="224"/>
        <v/>
      </c>
      <c r="X548" s="29" t="str">
        <f t="shared" si="225"/>
        <v/>
      </c>
      <c r="Y548" s="27" t="str">
        <f t="shared" si="226"/>
        <v/>
      </c>
      <c r="Z548" s="27" t="str">
        <f t="shared" si="227"/>
        <v/>
      </c>
      <c r="AA548" s="27" t="str">
        <f t="shared" si="228"/>
        <v/>
      </c>
      <c r="AB548" s="27" t="str">
        <f t="shared" si="229"/>
        <v/>
      </c>
      <c r="AC548" s="27" t="str">
        <f t="shared" si="230"/>
        <v/>
      </c>
      <c r="AD548" s="27" t="str">
        <f t="shared" si="231"/>
        <v/>
      </c>
      <c r="AE548" s="27" t="str">
        <f t="shared" si="232"/>
        <v/>
      </c>
      <c r="AF548" s="27" t="str">
        <f t="shared" si="233"/>
        <v/>
      </c>
      <c r="AG548" s="27" t="str">
        <f t="shared" si="234"/>
        <v/>
      </c>
    </row>
    <row r="549" spans="1:33" x14ac:dyDescent="0.2">
      <c r="A549" s="36" t="s">
        <v>104</v>
      </c>
      <c r="B549" s="36" t="s">
        <v>67</v>
      </c>
      <c r="C549" s="36" t="s">
        <v>68</v>
      </c>
      <c r="D549" s="22" t="str">
        <f t="shared" si="215"/>
        <v>A-CAM II &gt; HC Legacy</v>
      </c>
      <c r="E549" s="23">
        <v>895692</v>
      </c>
      <c r="F549" s="23">
        <v>3033543.51</v>
      </c>
      <c r="G549" s="24">
        <f t="shared" si="211"/>
        <v>2137851.5099999998</v>
      </c>
      <c r="H549" s="25">
        <f t="shared" si="212"/>
        <v>2.3868154566525099</v>
      </c>
      <c r="J549" s="27">
        <f t="shared" si="213"/>
        <v>3033543.51</v>
      </c>
      <c r="L549" s="27" t="str">
        <f t="shared" si="214"/>
        <v/>
      </c>
      <c r="M549" s="30"/>
      <c r="N549" s="30" t="str">
        <f t="shared" si="216"/>
        <v/>
      </c>
      <c r="O549" s="30" t="str">
        <f t="shared" si="217"/>
        <v/>
      </c>
      <c r="P549" s="30" t="str">
        <f t="shared" si="218"/>
        <v/>
      </c>
      <c r="Q549" s="30" t="str">
        <f t="shared" si="219"/>
        <v/>
      </c>
      <c r="R549" s="30" t="str">
        <f t="shared" si="220"/>
        <v/>
      </c>
      <c r="S549" s="30" t="str">
        <f t="shared" si="221"/>
        <v/>
      </c>
      <c r="T549" s="30" t="str">
        <f t="shared" si="222"/>
        <v/>
      </c>
      <c r="U549" s="30"/>
      <c r="V549" s="27" t="str">
        <f t="shared" si="223"/>
        <v/>
      </c>
      <c r="W549" s="27" t="str">
        <f t="shared" si="224"/>
        <v/>
      </c>
      <c r="X549" s="29" t="str">
        <f t="shared" si="225"/>
        <v/>
      </c>
      <c r="Y549" s="27" t="str">
        <f t="shared" si="226"/>
        <v/>
      </c>
      <c r="Z549" s="27" t="str">
        <f t="shared" si="227"/>
        <v/>
      </c>
      <c r="AA549" s="27" t="str">
        <f t="shared" si="228"/>
        <v/>
      </c>
      <c r="AB549" s="27" t="str">
        <f t="shared" si="229"/>
        <v/>
      </c>
      <c r="AC549" s="27" t="str">
        <f t="shared" si="230"/>
        <v/>
      </c>
      <c r="AD549" s="27" t="str">
        <f t="shared" si="231"/>
        <v/>
      </c>
      <c r="AE549" s="27" t="str">
        <f t="shared" si="232"/>
        <v/>
      </c>
      <c r="AF549" s="27" t="str">
        <f t="shared" si="233"/>
        <v/>
      </c>
      <c r="AG549" s="27" t="str">
        <f t="shared" si="234"/>
        <v/>
      </c>
    </row>
    <row r="550" spans="1:33" x14ac:dyDescent="0.2">
      <c r="A550" s="36" t="s">
        <v>104</v>
      </c>
      <c r="B550" s="36" t="s">
        <v>867</v>
      </c>
      <c r="C550" s="36" t="s">
        <v>868</v>
      </c>
      <c r="D550" s="22" t="str">
        <f t="shared" si="215"/>
        <v>A-CAM II &gt; HC Legacy</v>
      </c>
      <c r="E550" s="23">
        <v>237582</v>
      </c>
      <c r="F550" s="23">
        <v>262955.40999999997</v>
      </c>
      <c r="G550" s="24">
        <f t="shared" si="211"/>
        <v>25373.409999999974</v>
      </c>
      <c r="H550" s="25">
        <f t="shared" si="212"/>
        <v>0.10679853692619801</v>
      </c>
      <c r="J550" s="27">
        <f t="shared" si="213"/>
        <v>262955.40999999997</v>
      </c>
      <c r="L550" s="27" t="str">
        <f t="shared" si="214"/>
        <v/>
      </c>
      <c r="M550" s="30"/>
      <c r="N550" s="30" t="str">
        <f t="shared" si="216"/>
        <v/>
      </c>
      <c r="O550" s="30" t="str">
        <f t="shared" si="217"/>
        <v/>
      </c>
      <c r="P550" s="30" t="str">
        <f t="shared" si="218"/>
        <v/>
      </c>
      <c r="Q550" s="30" t="str">
        <f t="shared" si="219"/>
        <v/>
      </c>
      <c r="R550" s="30" t="str">
        <f t="shared" si="220"/>
        <v/>
      </c>
      <c r="S550" s="30" t="str">
        <f t="shared" si="221"/>
        <v/>
      </c>
      <c r="T550" s="30" t="str">
        <f t="shared" si="222"/>
        <v/>
      </c>
      <c r="U550" s="30"/>
      <c r="V550" s="27" t="str">
        <f t="shared" si="223"/>
        <v/>
      </c>
      <c r="W550" s="27" t="str">
        <f t="shared" si="224"/>
        <v/>
      </c>
      <c r="X550" s="29" t="str">
        <f t="shared" si="225"/>
        <v/>
      </c>
      <c r="Y550" s="27" t="str">
        <f t="shared" si="226"/>
        <v/>
      </c>
      <c r="Z550" s="27" t="str">
        <f t="shared" si="227"/>
        <v/>
      </c>
      <c r="AA550" s="27" t="str">
        <f t="shared" si="228"/>
        <v/>
      </c>
      <c r="AB550" s="27" t="str">
        <f t="shared" si="229"/>
        <v/>
      </c>
      <c r="AC550" s="27" t="str">
        <f t="shared" si="230"/>
        <v/>
      </c>
      <c r="AD550" s="27" t="str">
        <f t="shared" si="231"/>
        <v/>
      </c>
      <c r="AE550" s="27" t="str">
        <f t="shared" si="232"/>
        <v/>
      </c>
      <c r="AF550" s="27" t="str">
        <f t="shared" si="233"/>
        <v/>
      </c>
      <c r="AG550" s="27" t="str">
        <f t="shared" si="234"/>
        <v/>
      </c>
    </row>
    <row r="551" spans="1:33" x14ac:dyDescent="0.2">
      <c r="A551" s="36" t="s">
        <v>104</v>
      </c>
      <c r="B551" s="36" t="s">
        <v>897</v>
      </c>
      <c r="C551" s="36" t="s">
        <v>898</v>
      </c>
      <c r="D551" s="22" t="str">
        <f t="shared" si="215"/>
        <v>Tier 3</v>
      </c>
      <c r="E551" s="23">
        <v>781440</v>
      </c>
      <c r="F551" s="23">
        <v>369431.5</v>
      </c>
      <c r="G551" s="24">
        <f t="shared" si="211"/>
        <v>-412008.5</v>
      </c>
      <c r="H551" s="25">
        <f t="shared" si="212"/>
        <v>0.52724265458640462</v>
      </c>
      <c r="J551" s="27" t="str">
        <f t="shared" si="213"/>
        <v/>
      </c>
      <c r="L551" s="27" t="str">
        <f t="shared" si="214"/>
        <v/>
      </c>
      <c r="M551" s="30"/>
      <c r="N551" s="30" t="str">
        <f t="shared" si="216"/>
        <v/>
      </c>
      <c r="O551" s="30" t="str">
        <f t="shared" si="217"/>
        <v/>
      </c>
      <c r="P551" s="30" t="str">
        <f t="shared" si="218"/>
        <v/>
      </c>
      <c r="Q551" s="30" t="str">
        <f t="shared" si="219"/>
        <v/>
      </c>
      <c r="R551" s="30" t="str">
        <f t="shared" si="220"/>
        <v/>
      </c>
      <c r="S551" s="30" t="str">
        <f t="shared" si="221"/>
        <v/>
      </c>
      <c r="T551" s="30" t="str">
        <f t="shared" si="222"/>
        <v/>
      </c>
      <c r="U551" s="30"/>
      <c r="V551" s="27">
        <f t="shared" si="223"/>
        <v>41200.850000000006</v>
      </c>
      <c r="W551" s="27">
        <f t="shared" si="224"/>
        <v>39072</v>
      </c>
      <c r="X551" s="29" t="str">
        <f t="shared" si="225"/>
        <v>Yes</v>
      </c>
      <c r="Y551" s="27">
        <f t="shared" si="226"/>
        <v>740239.15</v>
      </c>
      <c r="Z551" s="27">
        <f t="shared" si="227"/>
        <v>699038.3</v>
      </c>
      <c r="AA551" s="27">
        <f t="shared" si="228"/>
        <v>657837.44999999995</v>
      </c>
      <c r="AB551" s="27">
        <f t="shared" si="229"/>
        <v>616636.6</v>
      </c>
      <c r="AC551" s="27">
        <f t="shared" si="230"/>
        <v>575435.75</v>
      </c>
      <c r="AD551" s="27">
        <f t="shared" si="231"/>
        <v>534234.9</v>
      </c>
      <c r="AE551" s="27">
        <f t="shared" si="232"/>
        <v>493034.05</v>
      </c>
      <c r="AF551" s="27">
        <f t="shared" si="233"/>
        <v>451833.2</v>
      </c>
      <c r="AG551" s="27">
        <f t="shared" si="234"/>
        <v>410632.35</v>
      </c>
    </row>
    <row r="552" spans="1:33" x14ac:dyDescent="0.2">
      <c r="A552" s="36" t="s">
        <v>104</v>
      </c>
      <c r="B552" s="36" t="s">
        <v>905</v>
      </c>
      <c r="C552" s="36" t="s">
        <v>906</v>
      </c>
      <c r="D552" s="22" t="str">
        <f t="shared" si="215"/>
        <v>Tier 2</v>
      </c>
      <c r="E552" s="23">
        <v>897960</v>
      </c>
      <c r="F552" s="23">
        <v>712565.05</v>
      </c>
      <c r="G552" s="24">
        <f t="shared" si="211"/>
        <v>-185394.94999999995</v>
      </c>
      <c r="H552" s="25">
        <f t="shared" si="212"/>
        <v>0.20646237026148154</v>
      </c>
      <c r="J552" s="27" t="str">
        <f t="shared" si="213"/>
        <v/>
      </c>
      <c r="L552" s="27" t="str">
        <f t="shared" si="214"/>
        <v/>
      </c>
      <c r="M552" s="30"/>
      <c r="N552" s="30">
        <f t="shared" si="216"/>
        <v>37078.989999999991</v>
      </c>
      <c r="O552" s="30">
        <f t="shared" si="217"/>
        <v>44898</v>
      </c>
      <c r="P552" s="30" t="str">
        <f t="shared" si="218"/>
        <v>No</v>
      </c>
      <c r="Q552" s="30">
        <f t="shared" si="219"/>
        <v>853062</v>
      </c>
      <c r="R552" s="30">
        <f t="shared" si="220"/>
        <v>808164</v>
      </c>
      <c r="S552" s="30">
        <f t="shared" si="221"/>
        <v>763266</v>
      </c>
      <c r="T552" s="30">
        <f t="shared" si="222"/>
        <v>718368</v>
      </c>
      <c r="U552" s="30"/>
      <c r="V552" s="27" t="str">
        <f t="shared" si="223"/>
        <v/>
      </c>
      <c r="W552" s="27" t="str">
        <f t="shared" si="224"/>
        <v/>
      </c>
      <c r="X552" s="29" t="str">
        <f t="shared" si="225"/>
        <v/>
      </c>
      <c r="Y552" s="27" t="str">
        <f t="shared" si="226"/>
        <v/>
      </c>
      <c r="Z552" s="27" t="str">
        <f t="shared" si="227"/>
        <v/>
      </c>
      <c r="AA552" s="27" t="str">
        <f t="shared" si="228"/>
        <v/>
      </c>
      <c r="AB552" s="27" t="str">
        <f t="shared" si="229"/>
        <v/>
      </c>
      <c r="AC552" s="27" t="str">
        <f t="shared" si="230"/>
        <v/>
      </c>
      <c r="AD552" s="27" t="str">
        <f t="shared" si="231"/>
        <v/>
      </c>
      <c r="AE552" s="27" t="str">
        <f t="shared" si="232"/>
        <v/>
      </c>
      <c r="AF552" s="27" t="str">
        <f t="shared" si="233"/>
        <v/>
      </c>
      <c r="AG552" s="27" t="str">
        <f t="shared" si="234"/>
        <v/>
      </c>
    </row>
    <row r="553" spans="1:33" x14ac:dyDescent="0.2">
      <c r="A553" s="36" t="s">
        <v>104</v>
      </c>
      <c r="B553" s="36" t="s">
        <v>989</v>
      </c>
      <c r="C553" s="36" t="s">
        <v>990</v>
      </c>
      <c r="D553" s="22" t="str">
        <f t="shared" si="215"/>
        <v>Tier 1</v>
      </c>
      <c r="E553" s="23">
        <v>3450654</v>
      </c>
      <c r="F553" s="23">
        <v>3213278.48</v>
      </c>
      <c r="G553" s="24">
        <f t="shared" si="211"/>
        <v>-237375.52000000002</v>
      </c>
      <c r="H553" s="25">
        <f t="shared" si="212"/>
        <v>6.8791458083018467E-2</v>
      </c>
      <c r="J553" s="27" t="str">
        <f t="shared" si="213"/>
        <v/>
      </c>
      <c r="L553" s="27">
        <f t="shared" si="214"/>
        <v>3331966.24</v>
      </c>
      <c r="M553" s="30"/>
      <c r="N553" s="30" t="str">
        <f t="shared" si="216"/>
        <v/>
      </c>
      <c r="O553" s="30" t="str">
        <f t="shared" si="217"/>
        <v/>
      </c>
      <c r="P553" s="30" t="str">
        <f t="shared" si="218"/>
        <v/>
      </c>
      <c r="Q553" s="30" t="str">
        <f t="shared" si="219"/>
        <v/>
      </c>
      <c r="R553" s="30" t="str">
        <f t="shared" si="220"/>
        <v/>
      </c>
      <c r="S553" s="30" t="str">
        <f t="shared" si="221"/>
        <v/>
      </c>
      <c r="T553" s="30" t="str">
        <f t="shared" si="222"/>
        <v/>
      </c>
      <c r="U553" s="30"/>
      <c r="V553" s="27" t="str">
        <f t="shared" si="223"/>
        <v/>
      </c>
      <c r="W553" s="27" t="str">
        <f t="shared" si="224"/>
        <v/>
      </c>
      <c r="X553" s="29" t="str">
        <f t="shared" si="225"/>
        <v/>
      </c>
      <c r="Y553" s="27" t="str">
        <f t="shared" si="226"/>
        <v/>
      </c>
      <c r="Z553" s="27" t="str">
        <f t="shared" si="227"/>
        <v/>
      </c>
      <c r="AA553" s="27" t="str">
        <f t="shared" si="228"/>
        <v/>
      </c>
      <c r="AB553" s="27" t="str">
        <f t="shared" si="229"/>
        <v/>
      </c>
      <c r="AC553" s="27" t="str">
        <f t="shared" si="230"/>
        <v/>
      </c>
      <c r="AD553" s="27" t="str">
        <f t="shared" si="231"/>
        <v/>
      </c>
      <c r="AE553" s="27" t="str">
        <f t="shared" si="232"/>
        <v/>
      </c>
      <c r="AF553" s="27" t="str">
        <f t="shared" si="233"/>
        <v/>
      </c>
      <c r="AG553" s="27" t="str">
        <f t="shared" si="234"/>
        <v/>
      </c>
    </row>
    <row r="554" spans="1:33" x14ac:dyDescent="0.2">
      <c r="A554" s="36" t="s">
        <v>104</v>
      </c>
      <c r="B554" s="36" t="s">
        <v>1044</v>
      </c>
      <c r="C554" s="36" t="s">
        <v>1045</v>
      </c>
      <c r="D554" s="22" t="str">
        <f t="shared" si="215"/>
        <v>Tier 1</v>
      </c>
      <c r="E554" s="23">
        <v>3923418</v>
      </c>
      <c r="F554" s="23">
        <v>3633484.08</v>
      </c>
      <c r="G554" s="24">
        <f t="shared" si="211"/>
        <v>-289933.91999999993</v>
      </c>
      <c r="H554" s="25">
        <f t="shared" si="212"/>
        <v>7.3898299900749781E-2</v>
      </c>
      <c r="J554" s="27" t="str">
        <f t="shared" si="213"/>
        <v/>
      </c>
      <c r="L554" s="27">
        <f t="shared" si="214"/>
        <v>3778451.04</v>
      </c>
      <c r="M554" s="30"/>
      <c r="N554" s="30" t="str">
        <f t="shared" si="216"/>
        <v/>
      </c>
      <c r="O554" s="30" t="str">
        <f t="shared" si="217"/>
        <v/>
      </c>
      <c r="P554" s="30" t="str">
        <f t="shared" si="218"/>
        <v/>
      </c>
      <c r="Q554" s="30" t="str">
        <f t="shared" si="219"/>
        <v/>
      </c>
      <c r="R554" s="30" t="str">
        <f t="shared" si="220"/>
        <v/>
      </c>
      <c r="S554" s="30" t="str">
        <f t="shared" si="221"/>
        <v/>
      </c>
      <c r="T554" s="30" t="str">
        <f t="shared" si="222"/>
        <v/>
      </c>
      <c r="U554" s="30"/>
      <c r="V554" s="27" t="str">
        <f t="shared" si="223"/>
        <v/>
      </c>
      <c r="W554" s="27" t="str">
        <f t="shared" si="224"/>
        <v/>
      </c>
      <c r="X554" s="29" t="str">
        <f t="shared" si="225"/>
        <v/>
      </c>
      <c r="Y554" s="27" t="str">
        <f t="shared" si="226"/>
        <v/>
      </c>
      <c r="Z554" s="27" t="str">
        <f t="shared" si="227"/>
        <v/>
      </c>
      <c r="AA554" s="27" t="str">
        <f t="shared" si="228"/>
        <v/>
      </c>
      <c r="AB554" s="27" t="str">
        <f t="shared" si="229"/>
        <v/>
      </c>
      <c r="AC554" s="27" t="str">
        <f t="shared" si="230"/>
        <v/>
      </c>
      <c r="AD554" s="27" t="str">
        <f t="shared" si="231"/>
        <v/>
      </c>
      <c r="AE554" s="27" t="str">
        <f t="shared" si="232"/>
        <v/>
      </c>
      <c r="AF554" s="27" t="str">
        <f t="shared" si="233"/>
        <v/>
      </c>
      <c r="AG554" s="27" t="str">
        <f t="shared" si="234"/>
        <v/>
      </c>
    </row>
    <row r="555" spans="1:33" x14ac:dyDescent="0.2">
      <c r="A555" s="36" t="s">
        <v>104</v>
      </c>
      <c r="B555" s="36" t="s">
        <v>126</v>
      </c>
      <c r="C555" s="36" t="s">
        <v>125</v>
      </c>
      <c r="D555" s="22" t="str">
        <f t="shared" si="215"/>
        <v>Tier 3</v>
      </c>
      <c r="E555" s="23">
        <v>6835116</v>
      </c>
      <c r="F555" s="23">
        <v>1441747.07</v>
      </c>
      <c r="G555" s="24">
        <f t="shared" si="211"/>
        <v>-5393368.9299999997</v>
      </c>
      <c r="H555" s="25">
        <f t="shared" si="212"/>
        <v>0.78906765152193459</v>
      </c>
      <c r="J555" s="27" t="str">
        <f t="shared" si="213"/>
        <v/>
      </c>
      <c r="L555" s="27" t="str">
        <f t="shared" si="214"/>
        <v/>
      </c>
      <c r="M555" s="30"/>
      <c r="N555" s="30" t="str">
        <f t="shared" si="216"/>
        <v/>
      </c>
      <c r="O555" s="30" t="str">
        <f t="shared" si="217"/>
        <v/>
      </c>
      <c r="P555" s="30" t="str">
        <f t="shared" si="218"/>
        <v/>
      </c>
      <c r="Q555" s="30" t="str">
        <f t="shared" si="219"/>
        <v/>
      </c>
      <c r="R555" s="30" t="str">
        <f t="shared" si="220"/>
        <v/>
      </c>
      <c r="S555" s="30" t="str">
        <f t="shared" si="221"/>
        <v/>
      </c>
      <c r="T555" s="30" t="str">
        <f t="shared" si="222"/>
        <v/>
      </c>
      <c r="U555" s="30"/>
      <c r="V555" s="27">
        <f t="shared" si="223"/>
        <v>539336.89300000004</v>
      </c>
      <c r="W555" s="27">
        <f t="shared" si="224"/>
        <v>341755.80000000005</v>
      </c>
      <c r="X555" s="29" t="str">
        <f t="shared" si="225"/>
        <v>Yes</v>
      </c>
      <c r="Y555" s="27">
        <f t="shared" si="226"/>
        <v>6295779.1069999998</v>
      </c>
      <c r="Z555" s="27">
        <f t="shared" si="227"/>
        <v>5756442.2140000006</v>
      </c>
      <c r="AA555" s="27">
        <f t="shared" si="228"/>
        <v>5217105.3209999995</v>
      </c>
      <c r="AB555" s="27">
        <f t="shared" si="229"/>
        <v>4677768.4279999994</v>
      </c>
      <c r="AC555" s="27">
        <f t="shared" si="230"/>
        <v>4138431.5350000001</v>
      </c>
      <c r="AD555" s="27">
        <f t="shared" si="231"/>
        <v>3599094.642</v>
      </c>
      <c r="AE555" s="27">
        <f t="shared" si="232"/>
        <v>3059757.7489999998</v>
      </c>
      <c r="AF555" s="27">
        <f t="shared" si="233"/>
        <v>2520420.8560000001</v>
      </c>
      <c r="AG555" s="27">
        <f t="shared" si="234"/>
        <v>1981083.963</v>
      </c>
    </row>
    <row r="556" spans="1:33" x14ac:dyDescent="0.2">
      <c r="A556" s="36" t="s">
        <v>104</v>
      </c>
      <c r="B556" s="36" t="s">
        <v>1090</v>
      </c>
      <c r="C556" s="36" t="s">
        <v>1091</v>
      </c>
      <c r="D556" s="22" t="str">
        <f t="shared" si="215"/>
        <v>Tier 3</v>
      </c>
      <c r="E556" s="23">
        <v>3174324</v>
      </c>
      <c r="F556" s="23">
        <v>2212780.0099999998</v>
      </c>
      <c r="G556" s="24">
        <f t="shared" si="211"/>
        <v>-961543.99000000022</v>
      </c>
      <c r="H556" s="25">
        <f t="shared" si="212"/>
        <v>0.30291299501878205</v>
      </c>
      <c r="J556" s="27" t="str">
        <f t="shared" si="213"/>
        <v/>
      </c>
      <c r="L556" s="27" t="str">
        <f t="shared" si="214"/>
        <v/>
      </c>
      <c r="M556" s="30"/>
      <c r="N556" s="30" t="str">
        <f t="shared" si="216"/>
        <v/>
      </c>
      <c r="O556" s="30" t="str">
        <f t="shared" si="217"/>
        <v/>
      </c>
      <c r="P556" s="30" t="str">
        <f t="shared" si="218"/>
        <v/>
      </c>
      <c r="Q556" s="30" t="str">
        <f t="shared" si="219"/>
        <v/>
      </c>
      <c r="R556" s="30" t="str">
        <f t="shared" si="220"/>
        <v/>
      </c>
      <c r="S556" s="30" t="str">
        <f t="shared" si="221"/>
        <v/>
      </c>
      <c r="T556" s="30" t="str">
        <f t="shared" si="222"/>
        <v/>
      </c>
      <c r="U556" s="30"/>
      <c r="V556" s="27">
        <f t="shared" si="223"/>
        <v>96154.399000000034</v>
      </c>
      <c r="W556" s="27">
        <f t="shared" si="224"/>
        <v>158716.20000000001</v>
      </c>
      <c r="X556" s="29" t="str">
        <f t="shared" si="225"/>
        <v>No</v>
      </c>
      <c r="Y556" s="27">
        <f t="shared" si="226"/>
        <v>3015607.8</v>
      </c>
      <c r="Z556" s="27">
        <f t="shared" si="227"/>
        <v>2856891.6</v>
      </c>
      <c r="AA556" s="27">
        <f t="shared" si="228"/>
        <v>2698175.4</v>
      </c>
      <c r="AB556" s="27">
        <f t="shared" si="229"/>
        <v>2539459.2000000002</v>
      </c>
      <c r="AC556" s="27">
        <f t="shared" si="230"/>
        <v>2380743</v>
      </c>
      <c r="AD556" s="27">
        <f t="shared" si="231"/>
        <v>2222026.7999999998</v>
      </c>
      <c r="AE556" s="27">
        <f t="shared" si="232"/>
        <v>2212780.0099999998</v>
      </c>
      <c r="AF556" s="27">
        <f t="shared" si="233"/>
        <v>2212780.0099999998</v>
      </c>
      <c r="AG556" s="27">
        <f t="shared" si="234"/>
        <v>2212780.0099999998</v>
      </c>
    </row>
    <row r="557" spans="1:33" x14ac:dyDescent="0.2">
      <c r="A557" s="36" t="s">
        <v>105</v>
      </c>
      <c r="B557" s="36" t="s">
        <v>517</v>
      </c>
      <c r="C557" s="36" t="s">
        <v>518</v>
      </c>
      <c r="D557" s="22" t="str">
        <f t="shared" si="215"/>
        <v>A-CAM II &gt; HC Legacy</v>
      </c>
      <c r="E557" s="23">
        <v>2794302</v>
      </c>
      <c r="F557" s="23">
        <v>3786336.54</v>
      </c>
      <c r="G557" s="24">
        <f t="shared" si="211"/>
        <v>992034.54</v>
      </c>
      <c r="H557" s="25">
        <f t="shared" si="212"/>
        <v>0.35502051675158952</v>
      </c>
      <c r="J557" s="27">
        <f t="shared" si="213"/>
        <v>3786336.54</v>
      </c>
      <c r="L557" s="27" t="str">
        <f t="shared" si="214"/>
        <v/>
      </c>
      <c r="M557" s="30"/>
      <c r="N557" s="30" t="str">
        <f t="shared" si="216"/>
        <v/>
      </c>
      <c r="O557" s="30" t="str">
        <f t="shared" si="217"/>
        <v/>
      </c>
      <c r="P557" s="30" t="str">
        <f t="shared" si="218"/>
        <v/>
      </c>
      <c r="Q557" s="30" t="str">
        <f t="shared" si="219"/>
        <v/>
      </c>
      <c r="R557" s="30" t="str">
        <f t="shared" si="220"/>
        <v/>
      </c>
      <c r="S557" s="30" t="str">
        <f t="shared" si="221"/>
        <v/>
      </c>
      <c r="T557" s="30" t="str">
        <f t="shared" si="222"/>
        <v/>
      </c>
      <c r="U557" s="30"/>
      <c r="V557" s="27" t="str">
        <f t="shared" si="223"/>
        <v/>
      </c>
      <c r="W557" s="27" t="str">
        <f t="shared" si="224"/>
        <v/>
      </c>
      <c r="X557" s="29" t="str">
        <f t="shared" si="225"/>
        <v/>
      </c>
      <c r="Y557" s="27" t="str">
        <f t="shared" si="226"/>
        <v/>
      </c>
      <c r="Z557" s="27" t="str">
        <f t="shared" si="227"/>
        <v/>
      </c>
      <c r="AA557" s="27" t="str">
        <f t="shared" si="228"/>
        <v/>
      </c>
      <c r="AB557" s="27" t="str">
        <f t="shared" si="229"/>
        <v/>
      </c>
      <c r="AC557" s="27" t="str">
        <f t="shared" si="230"/>
        <v/>
      </c>
      <c r="AD557" s="27" t="str">
        <f t="shared" si="231"/>
        <v/>
      </c>
      <c r="AE557" s="27" t="str">
        <f t="shared" si="232"/>
        <v/>
      </c>
      <c r="AF557" s="27" t="str">
        <f t="shared" si="233"/>
        <v/>
      </c>
      <c r="AG557" s="27" t="str">
        <f t="shared" si="234"/>
        <v/>
      </c>
    </row>
    <row r="558" spans="1:33" x14ac:dyDescent="0.2">
      <c r="A558" s="36" t="s">
        <v>105</v>
      </c>
      <c r="B558" s="36" t="s">
        <v>895</v>
      </c>
      <c r="C558" s="36" t="s">
        <v>896</v>
      </c>
      <c r="D558" s="22" t="str">
        <f t="shared" si="215"/>
        <v>A-CAM II &gt; HC Legacy</v>
      </c>
      <c r="E558" s="23">
        <v>1041000</v>
      </c>
      <c r="F558" s="23">
        <v>1254211.3700000001</v>
      </c>
      <c r="G558" s="24">
        <f t="shared" si="211"/>
        <v>213211.37000000011</v>
      </c>
      <c r="H558" s="25">
        <f t="shared" si="212"/>
        <v>0.20481399615754092</v>
      </c>
      <c r="J558" s="27">
        <f t="shared" si="213"/>
        <v>1254211.3700000001</v>
      </c>
      <c r="L558" s="27" t="str">
        <f t="shared" si="214"/>
        <v/>
      </c>
      <c r="M558" s="30"/>
      <c r="N558" s="30" t="str">
        <f t="shared" si="216"/>
        <v/>
      </c>
      <c r="O558" s="30" t="str">
        <f t="shared" si="217"/>
        <v/>
      </c>
      <c r="P558" s="30" t="str">
        <f t="shared" si="218"/>
        <v/>
      </c>
      <c r="Q558" s="30" t="str">
        <f t="shared" si="219"/>
        <v/>
      </c>
      <c r="R558" s="30" t="str">
        <f t="shared" si="220"/>
        <v/>
      </c>
      <c r="S558" s="30" t="str">
        <f t="shared" si="221"/>
        <v/>
      </c>
      <c r="T558" s="30" t="str">
        <f t="shared" si="222"/>
        <v/>
      </c>
      <c r="U558" s="30"/>
      <c r="V558" s="27" t="str">
        <f t="shared" si="223"/>
        <v/>
      </c>
      <c r="W558" s="27" t="str">
        <f t="shared" si="224"/>
        <v/>
      </c>
      <c r="X558" s="29" t="str">
        <f t="shared" si="225"/>
        <v/>
      </c>
      <c r="Y558" s="27" t="str">
        <f t="shared" si="226"/>
        <v/>
      </c>
      <c r="Z558" s="27" t="str">
        <f t="shared" si="227"/>
        <v/>
      </c>
      <c r="AA558" s="27" t="str">
        <f t="shared" si="228"/>
        <v/>
      </c>
      <c r="AB558" s="27" t="str">
        <f t="shared" si="229"/>
        <v/>
      </c>
      <c r="AC558" s="27" t="str">
        <f t="shared" si="230"/>
        <v/>
      </c>
      <c r="AD558" s="27" t="str">
        <f t="shared" si="231"/>
        <v/>
      </c>
      <c r="AE558" s="27" t="str">
        <f t="shared" si="232"/>
        <v/>
      </c>
      <c r="AF558" s="27" t="str">
        <f t="shared" si="233"/>
        <v/>
      </c>
      <c r="AG558" s="27" t="str">
        <f t="shared" si="234"/>
        <v/>
      </c>
    </row>
    <row r="559" spans="1:33" x14ac:dyDescent="0.2">
      <c r="A559" s="36" t="s">
        <v>106</v>
      </c>
      <c r="B559" s="36" t="s">
        <v>145</v>
      </c>
      <c r="C559" s="36" t="s">
        <v>146</v>
      </c>
      <c r="D559" s="22" t="str">
        <f t="shared" si="215"/>
        <v>A-CAM II &gt; HC Legacy</v>
      </c>
      <c r="E559" s="23">
        <v>341274</v>
      </c>
      <c r="F559" s="23">
        <v>379470.71</v>
      </c>
      <c r="G559" s="24">
        <f t="shared" si="211"/>
        <v>38196.710000000021</v>
      </c>
      <c r="H559" s="25">
        <f t="shared" si="212"/>
        <v>0.11192387934621453</v>
      </c>
      <c r="J559" s="27">
        <f t="shared" si="213"/>
        <v>379470.71</v>
      </c>
      <c r="L559" s="27" t="str">
        <f t="shared" si="214"/>
        <v/>
      </c>
      <c r="M559" s="30"/>
      <c r="N559" s="30" t="str">
        <f t="shared" si="216"/>
        <v/>
      </c>
      <c r="O559" s="30" t="str">
        <f t="shared" si="217"/>
        <v/>
      </c>
      <c r="P559" s="30" t="str">
        <f t="shared" si="218"/>
        <v/>
      </c>
      <c r="Q559" s="30" t="str">
        <f t="shared" si="219"/>
        <v/>
      </c>
      <c r="R559" s="30" t="str">
        <f t="shared" si="220"/>
        <v/>
      </c>
      <c r="S559" s="30" t="str">
        <f t="shared" si="221"/>
        <v/>
      </c>
      <c r="T559" s="30" t="str">
        <f t="shared" si="222"/>
        <v/>
      </c>
      <c r="U559" s="30"/>
      <c r="V559" s="27" t="str">
        <f t="shared" si="223"/>
        <v/>
      </c>
      <c r="W559" s="27" t="str">
        <f t="shared" si="224"/>
        <v/>
      </c>
      <c r="X559" s="29" t="str">
        <f t="shared" si="225"/>
        <v/>
      </c>
      <c r="Y559" s="27" t="str">
        <f t="shared" si="226"/>
        <v/>
      </c>
      <c r="Z559" s="27" t="str">
        <f t="shared" si="227"/>
        <v/>
      </c>
      <c r="AA559" s="27" t="str">
        <f t="shared" si="228"/>
        <v/>
      </c>
      <c r="AB559" s="27" t="str">
        <f t="shared" si="229"/>
        <v/>
      </c>
      <c r="AC559" s="27" t="str">
        <f t="shared" si="230"/>
        <v/>
      </c>
      <c r="AD559" s="27" t="str">
        <f t="shared" si="231"/>
        <v/>
      </c>
      <c r="AE559" s="27" t="str">
        <f t="shared" si="232"/>
        <v/>
      </c>
      <c r="AF559" s="27" t="str">
        <f t="shared" si="233"/>
        <v/>
      </c>
      <c r="AG559" s="27" t="str">
        <f t="shared" si="234"/>
        <v/>
      </c>
    </row>
    <row r="560" spans="1:33" x14ac:dyDescent="0.2">
      <c r="A560" s="36" t="s">
        <v>106</v>
      </c>
      <c r="B560" s="36" t="s">
        <v>529</v>
      </c>
      <c r="C560" s="36" t="s">
        <v>530</v>
      </c>
      <c r="D560" s="22" t="str">
        <f t="shared" si="215"/>
        <v>Tier 1</v>
      </c>
      <c r="E560" s="23">
        <v>2246730</v>
      </c>
      <c r="F560" s="23">
        <v>2050427.78</v>
      </c>
      <c r="G560" s="24">
        <f t="shared" si="211"/>
        <v>-196302.21999999997</v>
      </c>
      <c r="H560" s="25">
        <f t="shared" si="212"/>
        <v>8.7372412350393669E-2</v>
      </c>
      <c r="J560" s="27" t="str">
        <f t="shared" si="213"/>
        <v/>
      </c>
      <c r="L560" s="27">
        <f t="shared" si="214"/>
        <v>2148578.89</v>
      </c>
      <c r="M560" s="30"/>
      <c r="N560" s="30" t="str">
        <f t="shared" si="216"/>
        <v/>
      </c>
      <c r="O560" s="30" t="str">
        <f t="shared" si="217"/>
        <v/>
      </c>
      <c r="P560" s="30" t="str">
        <f t="shared" si="218"/>
        <v/>
      </c>
      <c r="Q560" s="30" t="str">
        <f t="shared" si="219"/>
        <v/>
      </c>
      <c r="R560" s="30" t="str">
        <f t="shared" si="220"/>
        <v/>
      </c>
      <c r="S560" s="30" t="str">
        <f t="shared" si="221"/>
        <v/>
      </c>
      <c r="T560" s="30" t="str">
        <f t="shared" si="222"/>
        <v/>
      </c>
      <c r="U560" s="30"/>
      <c r="V560" s="27" t="str">
        <f t="shared" si="223"/>
        <v/>
      </c>
      <c r="W560" s="27" t="str">
        <f t="shared" si="224"/>
        <v/>
      </c>
      <c r="X560" s="29" t="str">
        <f t="shared" si="225"/>
        <v/>
      </c>
      <c r="Y560" s="27" t="str">
        <f t="shared" si="226"/>
        <v/>
      </c>
      <c r="Z560" s="27" t="str">
        <f t="shared" si="227"/>
        <v/>
      </c>
      <c r="AA560" s="27" t="str">
        <f t="shared" si="228"/>
        <v/>
      </c>
      <c r="AB560" s="27" t="str">
        <f t="shared" si="229"/>
        <v/>
      </c>
      <c r="AC560" s="27" t="str">
        <f t="shared" si="230"/>
        <v/>
      </c>
      <c r="AD560" s="27" t="str">
        <f t="shared" si="231"/>
        <v/>
      </c>
      <c r="AE560" s="27" t="str">
        <f t="shared" si="232"/>
        <v/>
      </c>
      <c r="AF560" s="27" t="str">
        <f t="shared" si="233"/>
        <v/>
      </c>
      <c r="AG560" s="27" t="str">
        <f t="shared" si="234"/>
        <v/>
      </c>
    </row>
    <row r="561" spans="1:33" x14ac:dyDescent="0.2">
      <c r="A561" s="36" t="s">
        <v>106</v>
      </c>
      <c r="B561" s="36" t="s">
        <v>78</v>
      </c>
      <c r="C561" s="36" t="s">
        <v>79</v>
      </c>
      <c r="D561" s="22" t="str">
        <f t="shared" si="215"/>
        <v>A-CAM II &gt; HC Legacy</v>
      </c>
      <c r="E561" s="23">
        <v>10353144</v>
      </c>
      <c r="F561" s="23">
        <v>14764644.620000001</v>
      </c>
      <c r="G561" s="24">
        <f t="shared" si="211"/>
        <v>4411500.620000001</v>
      </c>
      <c r="H561" s="25">
        <f t="shared" si="212"/>
        <v>0.42610250760541929</v>
      </c>
      <c r="J561" s="27">
        <f t="shared" si="213"/>
        <v>14764644.620000001</v>
      </c>
      <c r="L561" s="27" t="str">
        <f t="shared" si="214"/>
        <v/>
      </c>
      <c r="M561" s="30"/>
      <c r="N561" s="30" t="str">
        <f t="shared" si="216"/>
        <v/>
      </c>
      <c r="O561" s="30" t="str">
        <f t="shared" si="217"/>
        <v/>
      </c>
      <c r="P561" s="30" t="str">
        <f t="shared" si="218"/>
        <v/>
      </c>
      <c r="Q561" s="30" t="str">
        <f t="shared" si="219"/>
        <v/>
      </c>
      <c r="R561" s="30" t="str">
        <f t="shared" si="220"/>
        <v/>
      </c>
      <c r="S561" s="30" t="str">
        <f t="shared" si="221"/>
        <v/>
      </c>
      <c r="T561" s="30" t="str">
        <f t="shared" si="222"/>
        <v/>
      </c>
      <c r="U561" s="30"/>
      <c r="V561" s="27" t="str">
        <f t="shared" si="223"/>
        <v/>
      </c>
      <c r="W561" s="27" t="str">
        <f t="shared" si="224"/>
        <v/>
      </c>
      <c r="X561" s="29" t="str">
        <f t="shared" si="225"/>
        <v/>
      </c>
      <c r="Y561" s="27" t="str">
        <f t="shared" si="226"/>
        <v/>
      </c>
      <c r="Z561" s="27" t="str">
        <f t="shared" si="227"/>
        <v/>
      </c>
      <c r="AA561" s="27" t="str">
        <f t="shared" si="228"/>
        <v/>
      </c>
      <c r="AB561" s="27" t="str">
        <f t="shared" si="229"/>
        <v/>
      </c>
      <c r="AC561" s="27" t="str">
        <f t="shared" si="230"/>
        <v/>
      </c>
      <c r="AD561" s="27" t="str">
        <f t="shared" si="231"/>
        <v/>
      </c>
      <c r="AE561" s="27" t="str">
        <f t="shared" si="232"/>
        <v/>
      </c>
      <c r="AF561" s="27" t="str">
        <f t="shared" si="233"/>
        <v/>
      </c>
      <c r="AG561" s="27" t="str">
        <f t="shared" si="234"/>
        <v/>
      </c>
    </row>
    <row r="562" spans="1:33" x14ac:dyDescent="0.2">
      <c r="A562" s="36" t="s">
        <v>106</v>
      </c>
      <c r="B562" s="36" t="s">
        <v>991</v>
      </c>
      <c r="C562" s="36" t="s">
        <v>992</v>
      </c>
      <c r="D562" s="22" t="str">
        <f t="shared" si="215"/>
        <v>Tier 2</v>
      </c>
      <c r="E562" s="23">
        <v>4964832</v>
      </c>
      <c r="F562" s="23">
        <v>3868173.8699999996</v>
      </c>
      <c r="G562" s="24">
        <f t="shared" si="211"/>
        <v>-1096658.1300000004</v>
      </c>
      <c r="H562" s="25">
        <f t="shared" si="212"/>
        <v>0.22088524445540159</v>
      </c>
      <c r="J562" s="27" t="str">
        <f t="shared" si="213"/>
        <v/>
      </c>
      <c r="L562" s="27" t="str">
        <f t="shared" si="214"/>
        <v/>
      </c>
      <c r="M562" s="30"/>
      <c r="N562" s="30">
        <f t="shared" si="216"/>
        <v>219331.62600000008</v>
      </c>
      <c r="O562" s="30">
        <f t="shared" si="217"/>
        <v>248241.6</v>
      </c>
      <c r="P562" s="30" t="str">
        <f t="shared" si="218"/>
        <v>No</v>
      </c>
      <c r="Q562" s="30">
        <f t="shared" si="219"/>
        <v>4716590.3999999994</v>
      </c>
      <c r="R562" s="30">
        <f t="shared" si="220"/>
        <v>4468348.8</v>
      </c>
      <c r="S562" s="30">
        <f t="shared" si="221"/>
        <v>4220107.2</v>
      </c>
      <c r="T562" s="30">
        <f t="shared" si="222"/>
        <v>3971865.6</v>
      </c>
      <c r="U562" s="30"/>
      <c r="V562" s="27" t="str">
        <f t="shared" si="223"/>
        <v/>
      </c>
      <c r="W562" s="27" t="str">
        <f t="shared" si="224"/>
        <v/>
      </c>
      <c r="X562" s="29" t="str">
        <f t="shared" si="225"/>
        <v/>
      </c>
      <c r="Y562" s="27" t="str">
        <f t="shared" si="226"/>
        <v/>
      </c>
      <c r="Z562" s="27" t="str">
        <f t="shared" si="227"/>
        <v/>
      </c>
      <c r="AA562" s="27" t="str">
        <f t="shared" si="228"/>
        <v/>
      </c>
      <c r="AB562" s="27" t="str">
        <f t="shared" si="229"/>
        <v/>
      </c>
      <c r="AC562" s="27" t="str">
        <f t="shared" si="230"/>
        <v/>
      </c>
      <c r="AD562" s="27" t="str">
        <f t="shared" si="231"/>
        <v/>
      </c>
      <c r="AE562" s="27" t="str">
        <f t="shared" si="232"/>
        <v/>
      </c>
      <c r="AF562" s="27" t="str">
        <f t="shared" si="233"/>
        <v/>
      </c>
      <c r="AG562" s="27" t="str">
        <f t="shared" si="234"/>
        <v/>
      </c>
    </row>
    <row r="563" spans="1:33" s="26" customFormat="1" ht="15" x14ac:dyDescent="0.25">
      <c r="A563" s="28" t="s">
        <v>1104</v>
      </c>
      <c r="B563" s="42" t="s">
        <v>1105</v>
      </c>
      <c r="C563" s="48" t="s">
        <v>1106</v>
      </c>
      <c r="D563" s="22" t="str">
        <f t="shared" si="215"/>
        <v>A-CAM II &gt; HC Legacy</v>
      </c>
      <c r="E563" s="23">
        <v>0</v>
      </c>
      <c r="F563" s="23">
        <v>1177681.48</v>
      </c>
      <c r="G563" s="24">
        <f t="shared" ref="G563" si="235">F563-E563</f>
        <v>1177681.48</v>
      </c>
      <c r="H563" s="25">
        <f t="shared" ref="H563" si="236">IF(E563=0,1,ABS(G563/E563))</f>
        <v>1</v>
      </c>
      <c r="I563" s="49"/>
      <c r="J563" s="27">
        <f t="shared" si="213"/>
        <v>1177681.48</v>
      </c>
      <c r="L563" s="27" t="str">
        <f t="shared" si="214"/>
        <v/>
      </c>
      <c r="M563" s="30"/>
      <c r="N563" s="30" t="str">
        <f t="shared" ref="N563" si="237">IF(D563="Tier 2",0.2*G563*-1,"")</f>
        <v/>
      </c>
      <c r="O563" s="30" t="str">
        <f t="shared" ref="O563" si="238">IF(D563="Tier 2",0.05*E563,"")</f>
        <v/>
      </c>
      <c r="P563" s="30" t="str">
        <f t="shared" ref="P563" si="239">IF(D563="Tier 2",IF(N563&gt;O563,"Yes","No"),"")</f>
        <v/>
      </c>
      <c r="Q563" s="30" t="str">
        <f t="shared" ref="Q563" si="240">IF(AND(F563&lt;E563,H563&gt;10%,H563&lt;=25%),IF(G563*0.2*-1&gt;E563*0.05,F563+-1*G563*0.8,0)+IF(G563*0.2*-1&lt;=E563*0.05,MAX(F563,E563*0.95),0),"")</f>
        <v/>
      </c>
      <c r="R563" s="30" t="str">
        <f t="shared" ref="R563" si="241">IF(AND(F563&lt;E563,H563&gt;10%,H563&lt;=25%),IF(G563*0.2*-1&gt;E563*0.05,F563+-1*G563*0.6,0)+IF(G563*0.2*-1&lt;=E563*0.05,MAX(F563,E563*0.9),0),"")</f>
        <v/>
      </c>
      <c r="S563" s="30" t="str">
        <f t="shared" ref="S563" si="242">IF(AND(F563&lt;E563,H563&gt;10%,H563&lt;=25%),IF(G563*0.2*-1&gt;E563*0.05,F563+-1*G563*0.4,0)+IF(G563*0.2*-1&lt;=E563*0.05,MAX(F563,E563*0.85),0),"")</f>
        <v/>
      </c>
      <c r="T563" s="30" t="str">
        <f t="shared" ref="T563" si="243">IF(AND(F563&lt;E563,H563&gt;10%,H563&lt;=25%),IF(G563*0.2*-1&gt;E563*0.05,F563+-1*G563*0.2,0)+IF(G563*0.2*-1&lt;=E563*0.05,MAX(F563,E563*0.8),0),"")</f>
        <v/>
      </c>
      <c r="U563" s="30"/>
      <c r="V563" s="27" t="str">
        <f t="shared" ref="V563" si="244">IF(D563="Tier 3",0.1*G563*-1,"")</f>
        <v/>
      </c>
      <c r="W563" s="27" t="str">
        <f t="shared" ref="W563" si="245">IF(D563="Tier 3",0.05*E563,"")</f>
        <v/>
      </c>
      <c r="X563" s="29" t="str">
        <f t="shared" ref="X563" si="246">IF(D563="Tier 3",IF(V563&gt;W563,"Yes","No"),"")</f>
        <v/>
      </c>
      <c r="Y563" s="27" t="str">
        <f t="shared" ref="Y563" si="247">IF(AND(F563&lt;E563,H563&gt;25%),IF(G563*0.1*-1&gt;E563*0.05,F563+-1*G563*0.9,0)+IF(G563*0.1*-1&lt;=E563*0.05,MAX(F563,E563*0.95),0),"")</f>
        <v/>
      </c>
      <c r="Z563" s="27" t="str">
        <f t="shared" ref="Z563" si="248">IF(AND(F563&lt;E563,H563&gt;25%),IF(G563*0.1*-1&gt;E563*0.05,F563+-1*G563*0.8,0)+IF(G563*0.1*-1&lt;=E563*0.05,MAX(F563,E563*0.9),0),"")</f>
        <v/>
      </c>
      <c r="AA563" s="27" t="str">
        <f t="shared" ref="AA563" si="249">IF(AND(F563&lt;E563,H563&gt;25%),IF(G563*0.1*-1&gt;E563*0.05,F563+-1*G563*0.7,0)+IF(G563*0.1*-1&lt;=E563*0.05,MAX(F563,E563*0.85),0),"")</f>
        <v/>
      </c>
      <c r="AB563" s="27" t="str">
        <f t="shared" ref="AB563" si="250">IF(AND(F563&lt;E563,H563&gt;25%),IF(G563*0.1*-1&gt;E563*0.05,F563+-1*G563*0.6,0)+IF(G563*0.1*-1&lt;=E563*0.05,MAX(F563,E563*0.8),0),"")</f>
        <v/>
      </c>
      <c r="AC563" s="27" t="str">
        <f t="shared" ref="AC563" si="251">IF(AND(F563&lt;E563,H563&gt;25%),IF(G563*0.1*-1&gt;E563*0.05,F563+-1*G563*0.5,0)+IF(G563*0.1*-1&lt;=E563*0.05,MAX(F563,E563*0.75),0),"")</f>
        <v/>
      </c>
      <c r="AD563" s="27" t="str">
        <f t="shared" ref="AD563" si="252">IF(AND(F563&lt;E563,H563&gt;25%),IF(G563*0.1*-1&gt;E563*0.05,F563+-1*G563*0.4,0)+IF(G563*0.1*-1&lt;=E563*0.05,MAX(F563,E563*0.7),0),"")</f>
        <v/>
      </c>
      <c r="AE563" s="27" t="str">
        <f t="shared" ref="AE563" si="253">IF(AND(F563&lt;E563,H563&gt;25%),IF(G563*0.1*-1&gt;E563*0.05,F563+-1*G563*0.3,0)+IF(G563*0.1*-1&lt;=E563*0.05,MAX(F563,E563*0.65),0),"")</f>
        <v/>
      </c>
      <c r="AF563" s="27" t="str">
        <f t="shared" ref="AF563" si="254">IF(AND(F563&lt;E563,H563&gt;25%),IF(G563*0.1*-1&gt;E563*0.05,F563+-1*G563*0.2,0)+IF(G563*0.1*-1&lt;=E563*0.05,MAX(F563,E563*0.6),0),"")</f>
        <v/>
      </c>
      <c r="AG563" s="27" t="str">
        <f t="shared" ref="AG563" si="255">IF(AND(F563&lt;E563,H563&gt;25%),IF(G563*0.1*-1&gt;E563*0.05,F563+-1*G563*0.1,0)+IF(G563*0.1*-1&lt;=E563*0.05,MAX(F563,E563*0.55),0),"")</f>
        <v/>
      </c>
    </row>
    <row r="566" spans="1:33" x14ac:dyDescent="0.2">
      <c r="E566" s="33">
        <f>SUBTOTAL(9,E6:E563)</f>
        <v>1410882477</v>
      </c>
      <c r="F566" s="33">
        <f t="shared" ref="F566:AG566" si="256">SUBTOTAL(9,F6:F563)</f>
        <v>1084218414.0699997</v>
      </c>
      <c r="G566" s="33">
        <f t="shared" si="256"/>
        <v>-326664062.92999971</v>
      </c>
      <c r="H566" s="33">
        <f t="shared" si="256"/>
        <v>366.16760293119364</v>
      </c>
      <c r="I566" s="33">
        <f t="shared" si="256"/>
        <v>0</v>
      </c>
      <c r="J566" s="33">
        <f t="shared" si="256"/>
        <v>532719404.8700003</v>
      </c>
      <c r="K566" s="33">
        <f t="shared" si="256"/>
        <v>0</v>
      </c>
      <c r="L566" s="33">
        <f t="shared" si="256"/>
        <v>80117969.420000002</v>
      </c>
      <c r="M566" s="33">
        <f t="shared" si="256"/>
        <v>0</v>
      </c>
      <c r="N566" s="33">
        <f t="shared" si="256"/>
        <v>6586373.926</v>
      </c>
      <c r="O566" s="33">
        <f t="shared" si="256"/>
        <v>8882813.1500000004</v>
      </c>
      <c r="P566" s="33">
        <f t="shared" si="256"/>
        <v>0</v>
      </c>
      <c r="Q566" s="33">
        <f t="shared" si="256"/>
        <v>168773449.84999999</v>
      </c>
      <c r="R566" s="33">
        <f t="shared" si="256"/>
        <v>159890636.69999996</v>
      </c>
      <c r="S566" s="33">
        <f t="shared" si="256"/>
        <v>151647500.23000002</v>
      </c>
      <c r="T566" s="33">
        <f t="shared" si="256"/>
        <v>146540910.81999996</v>
      </c>
      <c r="U566" s="33">
        <f t="shared" si="256"/>
        <v>0</v>
      </c>
      <c r="V566" s="33">
        <f t="shared" si="256"/>
        <v>46593483.801000006</v>
      </c>
      <c r="W566" s="33">
        <f t="shared" si="256"/>
        <v>39708364.599999994</v>
      </c>
      <c r="X566" s="33">
        <f t="shared" si="256"/>
        <v>0</v>
      </c>
      <c r="Y566" s="33">
        <f t="shared" si="256"/>
        <v>743233721.9799999</v>
      </c>
      <c r="Z566" s="33">
        <f t="shared" si="256"/>
        <v>692300151.96000028</v>
      </c>
      <c r="AA566" s="33">
        <f t="shared" si="256"/>
        <v>641366581.94000006</v>
      </c>
      <c r="AB566" s="33">
        <f t="shared" si="256"/>
        <v>590433011.92000008</v>
      </c>
      <c r="AC566" s="33">
        <f t="shared" si="256"/>
        <v>539499441.9000001</v>
      </c>
      <c r="AD566" s="33">
        <f t="shared" si="256"/>
        <v>490592317.26000011</v>
      </c>
      <c r="AE566" s="33">
        <f t="shared" si="256"/>
        <v>444372384.98999983</v>
      </c>
      <c r="AF566" s="33">
        <f t="shared" si="256"/>
        <v>402044729.24000019</v>
      </c>
      <c r="AG566" s="33">
        <f t="shared" si="256"/>
        <v>363588939.48999989</v>
      </c>
    </row>
    <row r="569" spans="1:33" x14ac:dyDescent="0.2">
      <c r="F569" s="34"/>
      <c r="J569" s="35"/>
    </row>
    <row r="570" spans="1:33" x14ac:dyDescent="0.2">
      <c r="J570" s="35"/>
    </row>
    <row r="571" spans="1:33" x14ac:dyDescent="0.2">
      <c r="F571" s="32"/>
    </row>
  </sheetData>
  <pageMargins left="0.7" right="0.7" top="0.75" bottom="0.75" header="0.3" footer="0.3"/>
  <pageSetup scale="33" orientation="landscape" r:id="rId1"/>
  <headerFooter>
    <oddFooter>Page &amp;P</oddFooter>
  </headerFooter>
  <colBreaks count="2" manualBreakCount="2">
    <brk id="9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Carrier Status</vt:lpstr>
      <vt:lpstr>Support by State &amp; Holdng CO </vt:lpstr>
      <vt:lpstr>'Carrier Status'!Print_Titles</vt:lpstr>
      <vt:lpstr>'Support by State &amp; Holdng CO 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epertsevoi</cp:lastModifiedBy>
  <dcterms:created xsi:type="dcterms:W3CDTF">2018-07-17T16:06:09Z</dcterms:created>
  <dcterms:modified xsi:type="dcterms:W3CDTF">2019-10-31T15:03:39Z</dcterms:modified>
</cp:coreProperties>
</file>