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. Stakeholder Engagement\2019\Website\"/>
    </mc:Choice>
  </mc:AlternateContent>
  <bookViews>
    <workbookView xWindow="0" yWindow="0" windowWidth="23040" windowHeight="8550"/>
  </bookViews>
  <sheets>
    <sheet name="Support by State &amp; Holdng CO " sheetId="1" r:id="rId1"/>
  </sheets>
  <definedNames>
    <definedName name="_xlnm._FilterDatabase" localSheetId="0" hidden="1">'Support by State &amp; Holdng CO '!$A$5:$AK$247</definedName>
    <definedName name="_xlnm.Print_Titles" localSheetId="0">'Support by State &amp; Holdng CO '!$A:$F,'Support by State &amp; Holdng CO 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50" i="1" l="1"/>
  <c r="W250" i="1"/>
  <c r="O250" i="1"/>
  <c r="M250" i="1"/>
  <c r="H250" i="1"/>
  <c r="G250" i="1"/>
  <c r="E250" i="1"/>
  <c r="L247" i="1"/>
  <c r="I247" i="1"/>
  <c r="J247" i="1" s="1"/>
  <c r="L246" i="1"/>
  <c r="I246" i="1"/>
  <c r="J246" i="1" s="1"/>
  <c r="AI246" i="1" s="1"/>
  <c r="L245" i="1"/>
  <c r="I245" i="1"/>
  <c r="J245" i="1" s="1"/>
  <c r="AA245" i="1" s="1"/>
  <c r="L244" i="1"/>
  <c r="I244" i="1"/>
  <c r="J244" i="1" s="1"/>
  <c r="AI244" i="1" s="1"/>
  <c r="L243" i="1"/>
  <c r="I243" i="1"/>
  <c r="J243" i="1" s="1"/>
  <c r="AC243" i="1" s="1"/>
  <c r="L242" i="1"/>
  <c r="I242" i="1"/>
  <c r="J242" i="1" s="1"/>
  <c r="L241" i="1"/>
  <c r="I241" i="1"/>
  <c r="J241" i="1" s="1"/>
  <c r="AH241" i="1" s="1"/>
  <c r="L240" i="1"/>
  <c r="I240" i="1"/>
  <c r="J240" i="1" s="1"/>
  <c r="L239" i="1"/>
  <c r="I239" i="1"/>
  <c r="J239" i="1" s="1"/>
  <c r="L238" i="1"/>
  <c r="I238" i="1"/>
  <c r="J238" i="1" s="1"/>
  <c r="L237" i="1"/>
  <c r="I237" i="1"/>
  <c r="J237" i="1" s="1"/>
  <c r="L236" i="1"/>
  <c r="I236" i="1"/>
  <c r="J236" i="1" s="1"/>
  <c r="AE236" i="1" s="1"/>
  <c r="F236" i="1"/>
  <c r="X236" i="1" s="1"/>
  <c r="L235" i="1"/>
  <c r="I235" i="1"/>
  <c r="J235" i="1" s="1"/>
  <c r="L234" i="1"/>
  <c r="I234" i="1"/>
  <c r="J234" i="1" s="1"/>
  <c r="L233" i="1"/>
  <c r="I233" i="1"/>
  <c r="J233" i="1" s="1"/>
  <c r="L232" i="1"/>
  <c r="I232" i="1"/>
  <c r="J232" i="1" s="1"/>
  <c r="L231" i="1"/>
  <c r="I231" i="1"/>
  <c r="J231" i="1" s="1"/>
  <c r="AF231" i="1" s="1"/>
  <c r="L230" i="1"/>
  <c r="I230" i="1"/>
  <c r="J230" i="1" s="1"/>
  <c r="L229" i="1"/>
  <c r="I229" i="1"/>
  <c r="J229" i="1" s="1"/>
  <c r="AA229" i="1" s="1"/>
  <c r="L228" i="1"/>
  <c r="I228" i="1"/>
  <c r="J228" i="1" s="1"/>
  <c r="AF228" i="1" s="1"/>
  <c r="L227" i="1"/>
  <c r="I227" i="1"/>
  <c r="J227" i="1" s="1"/>
  <c r="AI227" i="1" s="1"/>
  <c r="L226" i="1"/>
  <c r="I226" i="1"/>
  <c r="J226" i="1" s="1"/>
  <c r="AE226" i="1" s="1"/>
  <c r="L225" i="1"/>
  <c r="I225" i="1"/>
  <c r="J225" i="1" s="1"/>
  <c r="AE225" i="1" s="1"/>
  <c r="L224" i="1"/>
  <c r="I224" i="1"/>
  <c r="J224" i="1" s="1"/>
  <c r="AG224" i="1" s="1"/>
  <c r="F224" i="1"/>
  <c r="X224" i="1" s="1"/>
  <c r="L223" i="1"/>
  <c r="I223" i="1"/>
  <c r="J223" i="1" s="1"/>
  <c r="U223" i="1" s="1"/>
  <c r="L222" i="1"/>
  <c r="I222" i="1"/>
  <c r="J222" i="1" s="1"/>
  <c r="L221" i="1"/>
  <c r="I221" i="1"/>
  <c r="J221" i="1" s="1"/>
  <c r="AG221" i="1" s="1"/>
  <c r="L220" i="1"/>
  <c r="I220" i="1"/>
  <c r="J220" i="1" s="1"/>
  <c r="AE220" i="1" s="1"/>
  <c r="L219" i="1"/>
  <c r="I219" i="1"/>
  <c r="J219" i="1" s="1"/>
  <c r="U219" i="1" s="1"/>
  <c r="L218" i="1"/>
  <c r="I218" i="1"/>
  <c r="J218" i="1" s="1"/>
  <c r="L217" i="1"/>
  <c r="I217" i="1"/>
  <c r="J217" i="1" s="1"/>
  <c r="AC217" i="1" s="1"/>
  <c r="F217" i="1"/>
  <c r="X217" i="1" s="1"/>
  <c r="L216" i="1"/>
  <c r="I216" i="1"/>
  <c r="J216" i="1" s="1"/>
  <c r="AE216" i="1" s="1"/>
  <c r="L215" i="1"/>
  <c r="I215" i="1"/>
  <c r="J215" i="1" s="1"/>
  <c r="V215" i="1" s="1"/>
  <c r="F215" i="1"/>
  <c r="X215" i="1" s="1"/>
  <c r="L214" i="1"/>
  <c r="I214" i="1"/>
  <c r="J214" i="1" s="1"/>
  <c r="AC214" i="1" s="1"/>
  <c r="L213" i="1"/>
  <c r="I213" i="1"/>
  <c r="J213" i="1" s="1"/>
  <c r="AE213" i="1" s="1"/>
  <c r="L212" i="1"/>
  <c r="I212" i="1"/>
  <c r="J212" i="1" s="1"/>
  <c r="AC212" i="1" s="1"/>
  <c r="L211" i="1"/>
  <c r="I211" i="1"/>
  <c r="J211" i="1" s="1"/>
  <c r="L210" i="1"/>
  <c r="I210" i="1"/>
  <c r="J210" i="1" s="1"/>
  <c r="AC210" i="1" s="1"/>
  <c r="L209" i="1"/>
  <c r="J209" i="1"/>
  <c r="AE209" i="1" s="1"/>
  <c r="I209" i="1"/>
  <c r="L208" i="1"/>
  <c r="I208" i="1"/>
  <c r="J208" i="1" s="1"/>
  <c r="AC208" i="1" s="1"/>
  <c r="L207" i="1"/>
  <c r="I207" i="1"/>
  <c r="J207" i="1" s="1"/>
  <c r="AG207" i="1" s="1"/>
  <c r="L206" i="1"/>
  <c r="I206" i="1"/>
  <c r="J206" i="1" s="1"/>
  <c r="AF206" i="1" s="1"/>
  <c r="L205" i="1"/>
  <c r="I205" i="1"/>
  <c r="J205" i="1" s="1"/>
  <c r="AF205" i="1" s="1"/>
  <c r="F205" i="1"/>
  <c r="X205" i="1" s="1"/>
  <c r="L204" i="1"/>
  <c r="I204" i="1"/>
  <c r="J204" i="1" s="1"/>
  <c r="AF204" i="1" s="1"/>
  <c r="F204" i="1"/>
  <c r="Y204" i="1" s="1"/>
  <c r="L203" i="1"/>
  <c r="I203" i="1"/>
  <c r="J203" i="1" s="1"/>
  <c r="AB203" i="1" s="1"/>
  <c r="F203" i="1"/>
  <c r="X203" i="1" s="1"/>
  <c r="L202" i="1"/>
  <c r="I202" i="1"/>
  <c r="J202" i="1" s="1"/>
  <c r="AF202" i="1" s="1"/>
  <c r="F202" i="1"/>
  <c r="Y202" i="1" s="1"/>
  <c r="L201" i="1"/>
  <c r="I201" i="1"/>
  <c r="J201" i="1" s="1"/>
  <c r="AB201" i="1" s="1"/>
  <c r="F201" i="1"/>
  <c r="X201" i="1" s="1"/>
  <c r="L200" i="1"/>
  <c r="I200" i="1"/>
  <c r="J200" i="1" s="1"/>
  <c r="AF200" i="1" s="1"/>
  <c r="F200" i="1"/>
  <c r="L199" i="1"/>
  <c r="I199" i="1"/>
  <c r="J199" i="1" s="1"/>
  <c r="AF199" i="1" s="1"/>
  <c r="F199" i="1"/>
  <c r="X199" i="1" s="1"/>
  <c r="L198" i="1"/>
  <c r="I198" i="1"/>
  <c r="J198" i="1" s="1"/>
  <c r="AF198" i="1" s="1"/>
  <c r="F198" i="1"/>
  <c r="L197" i="1"/>
  <c r="I197" i="1"/>
  <c r="J197" i="1" s="1"/>
  <c r="AF197" i="1" s="1"/>
  <c r="F197" i="1"/>
  <c r="X197" i="1" s="1"/>
  <c r="L196" i="1"/>
  <c r="I196" i="1"/>
  <c r="J196" i="1" s="1"/>
  <c r="AC196" i="1" s="1"/>
  <c r="F196" i="1"/>
  <c r="Y196" i="1" s="1"/>
  <c r="L195" i="1"/>
  <c r="I195" i="1"/>
  <c r="J195" i="1" s="1"/>
  <c r="N195" i="1" s="1"/>
  <c r="F195" i="1"/>
  <c r="X195" i="1" s="1"/>
  <c r="L194" i="1"/>
  <c r="I194" i="1"/>
  <c r="J194" i="1" s="1"/>
  <c r="AG194" i="1" s="1"/>
  <c r="F194" i="1"/>
  <c r="R194" i="1" s="1"/>
  <c r="L193" i="1"/>
  <c r="I193" i="1"/>
  <c r="J193" i="1" s="1"/>
  <c r="AF193" i="1" s="1"/>
  <c r="F193" i="1"/>
  <c r="Q193" i="1" s="1"/>
  <c r="L192" i="1"/>
  <c r="I192" i="1"/>
  <c r="J192" i="1" s="1"/>
  <c r="AB192" i="1" s="1"/>
  <c r="F192" i="1"/>
  <c r="R192" i="1" s="1"/>
  <c r="L191" i="1"/>
  <c r="I191" i="1"/>
  <c r="J191" i="1" s="1"/>
  <c r="AH191" i="1" s="1"/>
  <c r="F191" i="1"/>
  <c r="Z191" i="1" s="1"/>
  <c r="L190" i="1"/>
  <c r="I190" i="1"/>
  <c r="J190" i="1" s="1"/>
  <c r="AG190" i="1" s="1"/>
  <c r="F190" i="1"/>
  <c r="R190" i="1" s="1"/>
  <c r="L189" i="1"/>
  <c r="I189" i="1"/>
  <c r="J189" i="1" s="1"/>
  <c r="F189" i="1"/>
  <c r="Z189" i="1" s="1"/>
  <c r="L188" i="1"/>
  <c r="I188" i="1"/>
  <c r="J188" i="1" s="1"/>
  <c r="AB188" i="1" s="1"/>
  <c r="F188" i="1"/>
  <c r="R188" i="1" s="1"/>
  <c r="L187" i="1"/>
  <c r="I187" i="1"/>
  <c r="J187" i="1" s="1"/>
  <c r="AF187" i="1" s="1"/>
  <c r="F187" i="1"/>
  <c r="Q187" i="1" s="1"/>
  <c r="L186" i="1"/>
  <c r="I186" i="1"/>
  <c r="J186" i="1" s="1"/>
  <c r="AG186" i="1" s="1"/>
  <c r="F186" i="1"/>
  <c r="R186" i="1" s="1"/>
  <c r="L185" i="1"/>
  <c r="I185" i="1"/>
  <c r="J185" i="1" s="1"/>
  <c r="F185" i="1"/>
  <c r="X185" i="1" s="1"/>
  <c r="L184" i="1"/>
  <c r="I184" i="1"/>
  <c r="J184" i="1" s="1"/>
  <c r="AD184" i="1" s="1"/>
  <c r="F184" i="1"/>
  <c r="Y184" i="1" s="1"/>
  <c r="L183" i="1"/>
  <c r="I183" i="1"/>
  <c r="J183" i="1" s="1"/>
  <c r="F183" i="1"/>
  <c r="Z183" i="1" s="1"/>
  <c r="L182" i="1"/>
  <c r="I182" i="1"/>
  <c r="J182" i="1" s="1"/>
  <c r="AB182" i="1" s="1"/>
  <c r="F182" i="1"/>
  <c r="R182" i="1" s="1"/>
  <c r="L181" i="1"/>
  <c r="I181" i="1"/>
  <c r="J181" i="1" s="1"/>
  <c r="F181" i="1"/>
  <c r="X181" i="1" s="1"/>
  <c r="L180" i="1"/>
  <c r="I180" i="1"/>
  <c r="J180" i="1" s="1"/>
  <c r="AD180" i="1" s="1"/>
  <c r="F180" i="1"/>
  <c r="P180" i="1" s="1"/>
  <c r="L179" i="1"/>
  <c r="I179" i="1"/>
  <c r="J179" i="1" s="1"/>
  <c r="AC179" i="1" s="1"/>
  <c r="F179" i="1"/>
  <c r="Z179" i="1" s="1"/>
  <c r="L178" i="1"/>
  <c r="I178" i="1"/>
  <c r="J178" i="1" s="1"/>
  <c r="F178" i="1"/>
  <c r="R178" i="1" s="1"/>
  <c r="L177" i="1"/>
  <c r="I177" i="1"/>
  <c r="J177" i="1" s="1"/>
  <c r="F177" i="1"/>
  <c r="L176" i="1"/>
  <c r="I176" i="1"/>
  <c r="J176" i="1" s="1"/>
  <c r="F176" i="1"/>
  <c r="P176" i="1" s="1"/>
  <c r="L175" i="1"/>
  <c r="I175" i="1"/>
  <c r="J175" i="1" s="1"/>
  <c r="AC175" i="1" s="1"/>
  <c r="F175" i="1"/>
  <c r="Z175" i="1" s="1"/>
  <c r="L174" i="1"/>
  <c r="I174" i="1"/>
  <c r="J174" i="1" s="1"/>
  <c r="AH174" i="1" s="1"/>
  <c r="F174" i="1"/>
  <c r="R174" i="1" s="1"/>
  <c r="L173" i="1"/>
  <c r="I173" i="1"/>
  <c r="J173" i="1" s="1"/>
  <c r="F173" i="1"/>
  <c r="X173" i="1" s="1"/>
  <c r="L172" i="1"/>
  <c r="I172" i="1"/>
  <c r="J172" i="1" s="1"/>
  <c r="F172" i="1"/>
  <c r="P172" i="1" s="1"/>
  <c r="L171" i="1"/>
  <c r="I171" i="1"/>
  <c r="J171" i="1" s="1"/>
  <c r="AC171" i="1" s="1"/>
  <c r="F171" i="1"/>
  <c r="Z171" i="1" s="1"/>
  <c r="L170" i="1"/>
  <c r="I170" i="1"/>
  <c r="J170" i="1" s="1"/>
  <c r="AB170" i="1" s="1"/>
  <c r="F170" i="1"/>
  <c r="R170" i="1" s="1"/>
  <c r="L169" i="1"/>
  <c r="I169" i="1"/>
  <c r="J169" i="1" s="1"/>
  <c r="F169" i="1"/>
  <c r="X169" i="1" s="1"/>
  <c r="L168" i="1"/>
  <c r="I168" i="1"/>
  <c r="J168" i="1" s="1"/>
  <c r="F168" i="1"/>
  <c r="Y168" i="1" s="1"/>
  <c r="L167" i="1"/>
  <c r="I167" i="1"/>
  <c r="J167" i="1" s="1"/>
  <c r="AC167" i="1" s="1"/>
  <c r="F167" i="1"/>
  <c r="Z167" i="1" s="1"/>
  <c r="L166" i="1"/>
  <c r="I166" i="1"/>
  <c r="J166" i="1" s="1"/>
  <c r="AB166" i="1" s="1"/>
  <c r="F166" i="1"/>
  <c r="R166" i="1" s="1"/>
  <c r="L165" i="1"/>
  <c r="I165" i="1"/>
  <c r="J165" i="1" s="1"/>
  <c r="F165" i="1"/>
  <c r="X165" i="1" s="1"/>
  <c r="L164" i="1"/>
  <c r="I164" i="1"/>
  <c r="J164" i="1" s="1"/>
  <c r="AD164" i="1" s="1"/>
  <c r="F164" i="1"/>
  <c r="P164" i="1" s="1"/>
  <c r="L163" i="1"/>
  <c r="I163" i="1"/>
  <c r="J163" i="1" s="1"/>
  <c r="AD163" i="1" s="1"/>
  <c r="F163" i="1"/>
  <c r="Z163" i="1" s="1"/>
  <c r="L162" i="1"/>
  <c r="I162" i="1"/>
  <c r="J162" i="1" s="1"/>
  <c r="AB162" i="1" s="1"/>
  <c r="F162" i="1"/>
  <c r="X162" i="1" s="1"/>
  <c r="L161" i="1"/>
  <c r="I161" i="1"/>
  <c r="J161" i="1" s="1"/>
  <c r="F161" i="1"/>
  <c r="L160" i="1"/>
  <c r="I160" i="1"/>
  <c r="J160" i="1" s="1"/>
  <c r="F160" i="1"/>
  <c r="P160" i="1" s="1"/>
  <c r="L159" i="1"/>
  <c r="I159" i="1"/>
  <c r="J159" i="1" s="1"/>
  <c r="F159" i="1"/>
  <c r="Z159" i="1" s="1"/>
  <c r="L158" i="1"/>
  <c r="I158" i="1"/>
  <c r="J158" i="1" s="1"/>
  <c r="F158" i="1"/>
  <c r="X158" i="1" s="1"/>
  <c r="L157" i="1"/>
  <c r="I157" i="1"/>
  <c r="J157" i="1" s="1"/>
  <c r="F157" i="1"/>
  <c r="L156" i="1"/>
  <c r="I156" i="1"/>
  <c r="J156" i="1" s="1"/>
  <c r="AD156" i="1" s="1"/>
  <c r="F156" i="1"/>
  <c r="P156" i="1" s="1"/>
  <c r="L155" i="1"/>
  <c r="I155" i="1"/>
  <c r="J155" i="1" s="1"/>
  <c r="N155" i="1" s="1"/>
  <c r="F155" i="1"/>
  <c r="Q155" i="1" s="1"/>
  <c r="L154" i="1"/>
  <c r="I154" i="1"/>
  <c r="J154" i="1" s="1"/>
  <c r="F154" i="1"/>
  <c r="X154" i="1" s="1"/>
  <c r="L153" i="1"/>
  <c r="I153" i="1"/>
  <c r="J153" i="1" s="1"/>
  <c r="AG153" i="1" s="1"/>
  <c r="F153" i="1"/>
  <c r="Y153" i="1" s="1"/>
  <c r="L152" i="1"/>
  <c r="I152" i="1"/>
  <c r="J152" i="1" s="1"/>
  <c r="F152" i="1"/>
  <c r="X152" i="1" s="1"/>
  <c r="L151" i="1"/>
  <c r="I151" i="1"/>
  <c r="J151" i="1" s="1"/>
  <c r="AG151" i="1" s="1"/>
  <c r="F151" i="1"/>
  <c r="Y151" i="1" s="1"/>
  <c r="L150" i="1"/>
  <c r="I150" i="1"/>
  <c r="J150" i="1" s="1"/>
  <c r="AC150" i="1" s="1"/>
  <c r="F150" i="1"/>
  <c r="X150" i="1" s="1"/>
  <c r="L149" i="1"/>
  <c r="I149" i="1"/>
  <c r="J149" i="1" s="1"/>
  <c r="AE149" i="1" s="1"/>
  <c r="F149" i="1"/>
  <c r="L148" i="1"/>
  <c r="I148" i="1"/>
  <c r="J148" i="1" s="1"/>
  <c r="F148" i="1"/>
  <c r="Y148" i="1" s="1"/>
  <c r="L147" i="1"/>
  <c r="I147" i="1"/>
  <c r="J147" i="1" s="1"/>
  <c r="AG147" i="1" s="1"/>
  <c r="F147" i="1"/>
  <c r="L146" i="1"/>
  <c r="I146" i="1"/>
  <c r="J146" i="1" s="1"/>
  <c r="AI146" i="1" s="1"/>
  <c r="F146" i="1"/>
  <c r="L145" i="1"/>
  <c r="I145" i="1"/>
  <c r="J145" i="1" s="1"/>
  <c r="AE145" i="1" s="1"/>
  <c r="F145" i="1"/>
  <c r="L144" i="1"/>
  <c r="I144" i="1"/>
  <c r="J144" i="1" s="1"/>
  <c r="F144" i="1"/>
  <c r="L143" i="1"/>
  <c r="I143" i="1"/>
  <c r="J143" i="1" s="1"/>
  <c r="AE143" i="1" s="1"/>
  <c r="F143" i="1"/>
  <c r="L142" i="1"/>
  <c r="I142" i="1"/>
  <c r="J142" i="1" s="1"/>
  <c r="F142" i="1"/>
  <c r="Y142" i="1" s="1"/>
  <c r="L141" i="1"/>
  <c r="I141" i="1"/>
  <c r="J141" i="1" s="1"/>
  <c r="AG141" i="1" s="1"/>
  <c r="F141" i="1"/>
  <c r="L140" i="1"/>
  <c r="I140" i="1"/>
  <c r="J140" i="1" s="1"/>
  <c r="AE140" i="1" s="1"/>
  <c r="F140" i="1"/>
  <c r="L139" i="1"/>
  <c r="I139" i="1"/>
  <c r="J139" i="1" s="1"/>
  <c r="AE139" i="1" s="1"/>
  <c r="F139" i="1"/>
  <c r="L138" i="1"/>
  <c r="I138" i="1"/>
  <c r="J138" i="1" s="1"/>
  <c r="F138" i="1"/>
  <c r="X138" i="1" s="1"/>
  <c r="L137" i="1"/>
  <c r="I137" i="1"/>
  <c r="J137" i="1" s="1"/>
  <c r="V137" i="1" s="1"/>
  <c r="F137" i="1"/>
  <c r="L136" i="1"/>
  <c r="I136" i="1"/>
  <c r="J136" i="1" s="1"/>
  <c r="F136" i="1"/>
  <c r="X136" i="1" s="1"/>
  <c r="L135" i="1"/>
  <c r="I135" i="1"/>
  <c r="J135" i="1" s="1"/>
  <c r="AA135" i="1" s="1"/>
  <c r="F135" i="1"/>
  <c r="L134" i="1"/>
  <c r="I134" i="1"/>
  <c r="J134" i="1" s="1"/>
  <c r="T134" i="1" s="1"/>
  <c r="F134" i="1"/>
  <c r="R134" i="1" s="1"/>
  <c r="L133" i="1"/>
  <c r="I133" i="1"/>
  <c r="J133" i="1" s="1"/>
  <c r="AB133" i="1" s="1"/>
  <c r="F133" i="1"/>
  <c r="R133" i="1" s="1"/>
  <c r="L132" i="1"/>
  <c r="I132" i="1"/>
  <c r="J132" i="1" s="1"/>
  <c r="F132" i="1"/>
  <c r="R132" i="1" s="1"/>
  <c r="L131" i="1"/>
  <c r="I131" i="1"/>
  <c r="J131" i="1" s="1"/>
  <c r="AC131" i="1" s="1"/>
  <c r="F131" i="1"/>
  <c r="R131" i="1" s="1"/>
  <c r="L130" i="1"/>
  <c r="I130" i="1"/>
  <c r="J130" i="1" s="1"/>
  <c r="AF130" i="1" s="1"/>
  <c r="F130" i="1"/>
  <c r="X130" i="1" s="1"/>
  <c r="L129" i="1"/>
  <c r="I129" i="1"/>
  <c r="J129" i="1" s="1"/>
  <c r="AC129" i="1" s="1"/>
  <c r="F129" i="1"/>
  <c r="L128" i="1"/>
  <c r="I128" i="1"/>
  <c r="J128" i="1" s="1"/>
  <c r="AA128" i="1" s="1"/>
  <c r="F128" i="1"/>
  <c r="X128" i="1" s="1"/>
  <c r="L127" i="1"/>
  <c r="I127" i="1"/>
  <c r="J127" i="1" s="1"/>
  <c r="AG127" i="1" s="1"/>
  <c r="F127" i="1"/>
  <c r="P127" i="1" s="1"/>
  <c r="L126" i="1"/>
  <c r="I126" i="1"/>
  <c r="J126" i="1" s="1"/>
  <c r="F126" i="1"/>
  <c r="R126" i="1" s="1"/>
  <c r="L125" i="1"/>
  <c r="I125" i="1"/>
  <c r="J125" i="1" s="1"/>
  <c r="F125" i="1"/>
  <c r="R125" i="1" s="1"/>
  <c r="L124" i="1"/>
  <c r="I124" i="1"/>
  <c r="J124" i="1" s="1"/>
  <c r="AB124" i="1" s="1"/>
  <c r="F124" i="1"/>
  <c r="Z124" i="1" s="1"/>
  <c r="L123" i="1"/>
  <c r="I123" i="1"/>
  <c r="J123" i="1" s="1"/>
  <c r="AD123" i="1" s="1"/>
  <c r="F123" i="1"/>
  <c r="L122" i="1"/>
  <c r="I122" i="1"/>
  <c r="J122" i="1" s="1"/>
  <c r="AD122" i="1" s="1"/>
  <c r="F122" i="1"/>
  <c r="R122" i="1" s="1"/>
  <c r="L121" i="1"/>
  <c r="I121" i="1"/>
  <c r="J121" i="1" s="1"/>
  <c r="F121" i="1"/>
  <c r="Q121" i="1" s="1"/>
  <c r="L120" i="1"/>
  <c r="I120" i="1"/>
  <c r="J120" i="1" s="1"/>
  <c r="AB120" i="1" s="1"/>
  <c r="F120" i="1"/>
  <c r="Z120" i="1" s="1"/>
  <c r="L119" i="1"/>
  <c r="I119" i="1"/>
  <c r="J119" i="1" s="1"/>
  <c r="F119" i="1"/>
  <c r="Z119" i="1" s="1"/>
  <c r="L118" i="1"/>
  <c r="I118" i="1"/>
  <c r="J118" i="1" s="1"/>
  <c r="F118" i="1"/>
  <c r="R118" i="1" s="1"/>
  <c r="L117" i="1"/>
  <c r="I117" i="1"/>
  <c r="J117" i="1" s="1"/>
  <c r="AB117" i="1" s="1"/>
  <c r="F117" i="1"/>
  <c r="R117" i="1" s="1"/>
  <c r="L116" i="1"/>
  <c r="I116" i="1"/>
  <c r="J116" i="1" s="1"/>
  <c r="AB116" i="1" s="1"/>
  <c r="F116" i="1"/>
  <c r="L115" i="1"/>
  <c r="I115" i="1"/>
  <c r="J115" i="1" s="1"/>
  <c r="AD115" i="1" s="1"/>
  <c r="F115" i="1"/>
  <c r="Z115" i="1" s="1"/>
  <c r="L114" i="1"/>
  <c r="I114" i="1"/>
  <c r="J114" i="1" s="1"/>
  <c r="AD114" i="1" s="1"/>
  <c r="F114" i="1"/>
  <c r="R114" i="1" s="1"/>
  <c r="L113" i="1"/>
  <c r="I113" i="1"/>
  <c r="J113" i="1" s="1"/>
  <c r="AG113" i="1" s="1"/>
  <c r="F113" i="1"/>
  <c r="L112" i="1"/>
  <c r="I112" i="1"/>
  <c r="J112" i="1" s="1"/>
  <c r="U112" i="1" s="1"/>
  <c r="F112" i="1"/>
  <c r="Z112" i="1" s="1"/>
  <c r="L111" i="1"/>
  <c r="I111" i="1"/>
  <c r="J111" i="1" s="1"/>
  <c r="F111" i="1"/>
  <c r="L110" i="1"/>
  <c r="I110" i="1"/>
  <c r="J110" i="1" s="1"/>
  <c r="F110" i="1"/>
  <c r="R110" i="1" s="1"/>
  <c r="L109" i="1"/>
  <c r="I109" i="1"/>
  <c r="J109" i="1" s="1"/>
  <c r="F109" i="1"/>
  <c r="X109" i="1" s="1"/>
  <c r="L108" i="1"/>
  <c r="I108" i="1"/>
  <c r="J108" i="1" s="1"/>
  <c r="N108" i="1" s="1"/>
  <c r="F108" i="1"/>
  <c r="Z108" i="1" s="1"/>
  <c r="L107" i="1"/>
  <c r="I107" i="1"/>
  <c r="J107" i="1" s="1"/>
  <c r="AF107" i="1" s="1"/>
  <c r="F107" i="1"/>
  <c r="L106" i="1"/>
  <c r="I106" i="1"/>
  <c r="J106" i="1" s="1"/>
  <c r="F106" i="1"/>
  <c r="R106" i="1" s="1"/>
  <c r="L105" i="1"/>
  <c r="I105" i="1"/>
  <c r="J105" i="1" s="1"/>
  <c r="AB105" i="1" s="1"/>
  <c r="F105" i="1"/>
  <c r="P105" i="1" s="1"/>
  <c r="L104" i="1"/>
  <c r="I104" i="1"/>
  <c r="J104" i="1" s="1"/>
  <c r="AB104" i="1" s="1"/>
  <c r="F104" i="1"/>
  <c r="L103" i="1"/>
  <c r="I103" i="1"/>
  <c r="J103" i="1" s="1"/>
  <c r="F103" i="1"/>
  <c r="L102" i="1"/>
  <c r="I102" i="1"/>
  <c r="J102" i="1" s="1"/>
  <c r="F102" i="1"/>
  <c r="R102" i="1" s="1"/>
  <c r="L101" i="1"/>
  <c r="I101" i="1"/>
  <c r="J101" i="1" s="1"/>
  <c r="AC101" i="1" s="1"/>
  <c r="F101" i="1"/>
  <c r="X101" i="1" s="1"/>
  <c r="L100" i="1"/>
  <c r="I100" i="1"/>
  <c r="J100" i="1" s="1"/>
  <c r="T100" i="1" s="1"/>
  <c r="F100" i="1"/>
  <c r="L99" i="1"/>
  <c r="I99" i="1"/>
  <c r="J99" i="1" s="1"/>
  <c r="F99" i="1"/>
  <c r="Y99" i="1" s="1"/>
  <c r="L98" i="1"/>
  <c r="I98" i="1"/>
  <c r="J98" i="1" s="1"/>
  <c r="F98" i="1"/>
  <c r="Q98" i="1" s="1"/>
  <c r="L97" i="1"/>
  <c r="I97" i="1"/>
  <c r="J97" i="1" s="1"/>
  <c r="AG97" i="1" s="1"/>
  <c r="F97" i="1"/>
  <c r="X97" i="1" s="1"/>
  <c r="L96" i="1"/>
  <c r="I96" i="1"/>
  <c r="J96" i="1" s="1"/>
  <c r="AG96" i="1" s="1"/>
  <c r="F96" i="1"/>
  <c r="Z96" i="1" s="1"/>
  <c r="L95" i="1"/>
  <c r="I95" i="1"/>
  <c r="J95" i="1" s="1"/>
  <c r="AD95" i="1" s="1"/>
  <c r="F95" i="1"/>
  <c r="L94" i="1"/>
  <c r="I94" i="1"/>
  <c r="J94" i="1" s="1"/>
  <c r="F94" i="1"/>
  <c r="Y94" i="1" s="1"/>
  <c r="L93" i="1"/>
  <c r="I93" i="1"/>
  <c r="J93" i="1" s="1"/>
  <c r="AB93" i="1" s="1"/>
  <c r="F93" i="1"/>
  <c r="X93" i="1" s="1"/>
  <c r="L92" i="1"/>
  <c r="I92" i="1"/>
  <c r="J92" i="1" s="1"/>
  <c r="AA92" i="1" s="1"/>
  <c r="F92" i="1"/>
  <c r="L91" i="1"/>
  <c r="I91" i="1"/>
  <c r="J91" i="1" s="1"/>
  <c r="F91" i="1"/>
  <c r="L90" i="1"/>
  <c r="I90" i="1"/>
  <c r="J90" i="1" s="1"/>
  <c r="F90" i="1"/>
  <c r="X90" i="1" s="1"/>
  <c r="L89" i="1"/>
  <c r="I89" i="1"/>
  <c r="J89" i="1" s="1"/>
  <c r="V89" i="1" s="1"/>
  <c r="F89" i="1"/>
  <c r="X89" i="1" s="1"/>
  <c r="L88" i="1"/>
  <c r="I88" i="1"/>
  <c r="J88" i="1" s="1"/>
  <c r="AE88" i="1" s="1"/>
  <c r="F88" i="1"/>
  <c r="L87" i="1"/>
  <c r="I87" i="1"/>
  <c r="J87" i="1" s="1"/>
  <c r="S87" i="1" s="1"/>
  <c r="F87" i="1"/>
  <c r="L86" i="1"/>
  <c r="I86" i="1"/>
  <c r="J86" i="1" s="1"/>
  <c r="V86" i="1" s="1"/>
  <c r="F86" i="1"/>
  <c r="X86" i="1" s="1"/>
  <c r="L85" i="1"/>
  <c r="I85" i="1"/>
  <c r="J85" i="1" s="1"/>
  <c r="AI85" i="1" s="1"/>
  <c r="F85" i="1"/>
  <c r="X85" i="1" s="1"/>
  <c r="L84" i="1"/>
  <c r="I84" i="1"/>
  <c r="J84" i="1" s="1"/>
  <c r="AA84" i="1" s="1"/>
  <c r="F84" i="1"/>
  <c r="L83" i="1"/>
  <c r="I83" i="1"/>
  <c r="J83" i="1" s="1"/>
  <c r="S83" i="1" s="1"/>
  <c r="F83" i="1"/>
  <c r="R83" i="1" s="1"/>
  <c r="L82" i="1"/>
  <c r="I82" i="1"/>
  <c r="J82" i="1" s="1"/>
  <c r="F82" i="1"/>
  <c r="X82" i="1" s="1"/>
  <c r="L81" i="1"/>
  <c r="I81" i="1"/>
  <c r="J81" i="1" s="1"/>
  <c r="V81" i="1" s="1"/>
  <c r="F81" i="1"/>
  <c r="X81" i="1" s="1"/>
  <c r="L80" i="1"/>
  <c r="I80" i="1"/>
  <c r="J80" i="1" s="1"/>
  <c r="AF80" i="1" s="1"/>
  <c r="F80" i="1"/>
  <c r="X80" i="1" s="1"/>
  <c r="L79" i="1"/>
  <c r="I79" i="1"/>
  <c r="J79" i="1" s="1"/>
  <c r="S79" i="1" s="1"/>
  <c r="F79" i="1"/>
  <c r="R79" i="1" s="1"/>
  <c r="L78" i="1"/>
  <c r="I78" i="1"/>
  <c r="J78" i="1" s="1"/>
  <c r="AE78" i="1" s="1"/>
  <c r="F78" i="1"/>
  <c r="R78" i="1" s="1"/>
  <c r="L77" i="1"/>
  <c r="I77" i="1"/>
  <c r="J77" i="1" s="1"/>
  <c r="N77" i="1" s="1"/>
  <c r="F77" i="1"/>
  <c r="X77" i="1" s="1"/>
  <c r="L76" i="1"/>
  <c r="I76" i="1"/>
  <c r="J76" i="1" s="1"/>
  <c r="AE76" i="1" s="1"/>
  <c r="F76" i="1"/>
  <c r="X76" i="1" s="1"/>
  <c r="L75" i="1"/>
  <c r="I75" i="1"/>
  <c r="J75" i="1" s="1"/>
  <c r="AA75" i="1" s="1"/>
  <c r="F75" i="1"/>
  <c r="L74" i="1"/>
  <c r="I74" i="1"/>
  <c r="J74" i="1" s="1"/>
  <c r="AA74" i="1" s="1"/>
  <c r="F74" i="1"/>
  <c r="R74" i="1" s="1"/>
  <c r="L73" i="1"/>
  <c r="I73" i="1"/>
  <c r="J73" i="1" s="1"/>
  <c r="AB73" i="1" s="1"/>
  <c r="F73" i="1"/>
  <c r="X73" i="1" s="1"/>
  <c r="L72" i="1"/>
  <c r="I72" i="1"/>
  <c r="J72" i="1" s="1"/>
  <c r="AI72" i="1" s="1"/>
  <c r="F72" i="1"/>
  <c r="X72" i="1" s="1"/>
  <c r="L71" i="1"/>
  <c r="I71" i="1"/>
  <c r="J71" i="1" s="1"/>
  <c r="AA71" i="1" s="1"/>
  <c r="F71" i="1"/>
  <c r="X71" i="1" s="1"/>
  <c r="L70" i="1"/>
  <c r="I70" i="1"/>
  <c r="J70" i="1" s="1"/>
  <c r="AB70" i="1" s="1"/>
  <c r="F70" i="1"/>
  <c r="R70" i="1" s="1"/>
  <c r="L69" i="1"/>
  <c r="I69" i="1"/>
  <c r="J69" i="1" s="1"/>
  <c r="AE69" i="1" s="1"/>
  <c r="F69" i="1"/>
  <c r="X69" i="1" s="1"/>
  <c r="L68" i="1"/>
  <c r="I68" i="1"/>
  <c r="J68" i="1" s="1"/>
  <c r="AF68" i="1" s="1"/>
  <c r="F68" i="1"/>
  <c r="X68" i="1" s="1"/>
  <c r="L67" i="1"/>
  <c r="I67" i="1"/>
  <c r="J67" i="1" s="1"/>
  <c r="F67" i="1"/>
  <c r="X67" i="1" s="1"/>
  <c r="L66" i="1"/>
  <c r="I66" i="1"/>
  <c r="J66" i="1" s="1"/>
  <c r="AE66" i="1" s="1"/>
  <c r="F66" i="1"/>
  <c r="R66" i="1" s="1"/>
  <c r="L65" i="1"/>
  <c r="I65" i="1"/>
  <c r="J65" i="1" s="1"/>
  <c r="AB65" i="1" s="1"/>
  <c r="F65" i="1"/>
  <c r="X65" i="1" s="1"/>
  <c r="L64" i="1"/>
  <c r="I64" i="1"/>
  <c r="J64" i="1" s="1"/>
  <c r="AE64" i="1" s="1"/>
  <c r="F64" i="1"/>
  <c r="X64" i="1" s="1"/>
  <c r="L63" i="1"/>
  <c r="I63" i="1"/>
  <c r="J63" i="1" s="1"/>
  <c r="AB63" i="1" s="1"/>
  <c r="F63" i="1"/>
  <c r="X63" i="1" s="1"/>
  <c r="L62" i="1"/>
  <c r="I62" i="1"/>
  <c r="J62" i="1" s="1"/>
  <c r="AE62" i="1" s="1"/>
  <c r="F62" i="1"/>
  <c r="R62" i="1" s="1"/>
  <c r="L61" i="1"/>
  <c r="I61" i="1"/>
  <c r="J61" i="1" s="1"/>
  <c r="AB61" i="1" s="1"/>
  <c r="F61" i="1"/>
  <c r="X61" i="1" s="1"/>
  <c r="L60" i="1"/>
  <c r="I60" i="1"/>
  <c r="J60" i="1" s="1"/>
  <c r="AI60" i="1" s="1"/>
  <c r="F60" i="1"/>
  <c r="X60" i="1" s="1"/>
  <c r="L59" i="1"/>
  <c r="I59" i="1"/>
  <c r="J59" i="1" s="1"/>
  <c r="AA59" i="1" s="1"/>
  <c r="F59" i="1"/>
  <c r="X59" i="1" s="1"/>
  <c r="L58" i="1"/>
  <c r="I58" i="1"/>
  <c r="J58" i="1" s="1"/>
  <c r="N58" i="1" s="1"/>
  <c r="F58" i="1"/>
  <c r="L57" i="1"/>
  <c r="I57" i="1"/>
  <c r="J57" i="1" s="1"/>
  <c r="AG57" i="1" s="1"/>
  <c r="F57" i="1"/>
  <c r="Y57" i="1" s="1"/>
  <c r="L56" i="1"/>
  <c r="I56" i="1"/>
  <c r="J56" i="1" s="1"/>
  <c r="V56" i="1" s="1"/>
  <c r="F56" i="1"/>
  <c r="Y56" i="1" s="1"/>
  <c r="L55" i="1"/>
  <c r="I55" i="1"/>
  <c r="J55" i="1" s="1"/>
  <c r="AG55" i="1" s="1"/>
  <c r="F55" i="1"/>
  <c r="L54" i="1"/>
  <c r="I54" i="1"/>
  <c r="J54" i="1" s="1"/>
  <c r="AG54" i="1" s="1"/>
  <c r="F54" i="1"/>
  <c r="Y54" i="1" s="1"/>
  <c r="L53" i="1"/>
  <c r="I53" i="1"/>
  <c r="J53" i="1" s="1"/>
  <c r="AG53" i="1" s="1"/>
  <c r="F53" i="1"/>
  <c r="Y53" i="1" s="1"/>
  <c r="L52" i="1"/>
  <c r="I52" i="1"/>
  <c r="J52" i="1" s="1"/>
  <c r="AG52" i="1" s="1"/>
  <c r="F52" i="1"/>
  <c r="Y52" i="1" s="1"/>
  <c r="L51" i="1"/>
  <c r="I51" i="1"/>
  <c r="J51" i="1" s="1"/>
  <c r="AG51" i="1" s="1"/>
  <c r="F51" i="1"/>
  <c r="Y51" i="1" s="1"/>
  <c r="L50" i="1"/>
  <c r="I50" i="1"/>
  <c r="J50" i="1" s="1"/>
  <c r="F50" i="1"/>
  <c r="Y50" i="1" s="1"/>
  <c r="L49" i="1"/>
  <c r="I49" i="1"/>
  <c r="J49" i="1" s="1"/>
  <c r="AG49" i="1" s="1"/>
  <c r="F49" i="1"/>
  <c r="Y49" i="1" s="1"/>
  <c r="L48" i="1"/>
  <c r="I48" i="1"/>
  <c r="J48" i="1" s="1"/>
  <c r="V48" i="1" s="1"/>
  <c r="F48" i="1"/>
  <c r="Y48" i="1" s="1"/>
  <c r="L47" i="1"/>
  <c r="I47" i="1"/>
  <c r="J47" i="1" s="1"/>
  <c r="AG47" i="1" s="1"/>
  <c r="F47" i="1"/>
  <c r="Y47" i="1" s="1"/>
  <c r="L46" i="1"/>
  <c r="I46" i="1"/>
  <c r="J46" i="1" s="1"/>
  <c r="AF46" i="1" s="1"/>
  <c r="F46" i="1"/>
  <c r="Y46" i="1" s="1"/>
  <c r="L45" i="1"/>
  <c r="I45" i="1"/>
  <c r="J45" i="1" s="1"/>
  <c r="AG45" i="1" s="1"/>
  <c r="F45" i="1"/>
  <c r="Y45" i="1" s="1"/>
  <c r="L44" i="1"/>
  <c r="I44" i="1"/>
  <c r="J44" i="1" s="1"/>
  <c r="F44" i="1"/>
  <c r="Y44" i="1" s="1"/>
  <c r="L43" i="1"/>
  <c r="I43" i="1"/>
  <c r="J43" i="1" s="1"/>
  <c r="AG43" i="1" s="1"/>
  <c r="F43" i="1"/>
  <c r="Y43" i="1" s="1"/>
  <c r="L42" i="1"/>
  <c r="I42" i="1"/>
  <c r="J42" i="1" s="1"/>
  <c r="AB42" i="1" s="1"/>
  <c r="F42" i="1"/>
  <c r="Y42" i="1" s="1"/>
  <c r="L41" i="1"/>
  <c r="I41" i="1"/>
  <c r="J41" i="1" s="1"/>
  <c r="AG41" i="1" s="1"/>
  <c r="F41" i="1"/>
  <c r="X41" i="1" s="1"/>
  <c r="T40" i="1"/>
  <c r="L40" i="1"/>
  <c r="I40" i="1"/>
  <c r="J40" i="1" s="1"/>
  <c r="AE40" i="1" s="1"/>
  <c r="F40" i="1"/>
  <c r="Y40" i="1" s="1"/>
  <c r="R39" i="1"/>
  <c r="L39" i="1"/>
  <c r="I39" i="1"/>
  <c r="J39" i="1" s="1"/>
  <c r="AG39" i="1" s="1"/>
  <c r="F39" i="1"/>
  <c r="X39" i="1" s="1"/>
  <c r="AF38" i="1"/>
  <c r="L38" i="1"/>
  <c r="I38" i="1"/>
  <c r="J38" i="1" s="1"/>
  <c r="AE38" i="1" s="1"/>
  <c r="F38" i="1"/>
  <c r="L37" i="1"/>
  <c r="I37" i="1"/>
  <c r="J37" i="1" s="1"/>
  <c r="AG37" i="1" s="1"/>
  <c r="F37" i="1"/>
  <c r="X37" i="1" s="1"/>
  <c r="L36" i="1"/>
  <c r="I36" i="1"/>
  <c r="J36" i="1" s="1"/>
  <c r="AB36" i="1" s="1"/>
  <c r="F36" i="1"/>
  <c r="Y36" i="1" s="1"/>
  <c r="L35" i="1"/>
  <c r="I35" i="1"/>
  <c r="J35" i="1" s="1"/>
  <c r="AG35" i="1" s="1"/>
  <c r="F35" i="1"/>
  <c r="R35" i="1" s="1"/>
  <c r="L34" i="1"/>
  <c r="I34" i="1"/>
  <c r="J34" i="1" s="1"/>
  <c r="AE34" i="1" s="1"/>
  <c r="F34" i="1"/>
  <c r="L33" i="1"/>
  <c r="I33" i="1"/>
  <c r="J33" i="1" s="1"/>
  <c r="AG33" i="1" s="1"/>
  <c r="F33" i="1"/>
  <c r="X33" i="1" s="1"/>
  <c r="L32" i="1"/>
  <c r="I32" i="1"/>
  <c r="J32" i="1" s="1"/>
  <c r="AA32" i="1" s="1"/>
  <c r="F32" i="1"/>
  <c r="Y32" i="1" s="1"/>
  <c r="L31" i="1"/>
  <c r="I31" i="1"/>
  <c r="J31" i="1" s="1"/>
  <c r="AG31" i="1" s="1"/>
  <c r="F31" i="1"/>
  <c r="X31" i="1" s="1"/>
  <c r="L30" i="1"/>
  <c r="I30" i="1"/>
  <c r="J30" i="1" s="1"/>
  <c r="AA30" i="1" s="1"/>
  <c r="F30" i="1"/>
  <c r="L29" i="1"/>
  <c r="I29" i="1"/>
  <c r="J29" i="1" s="1"/>
  <c r="AG29" i="1" s="1"/>
  <c r="F29" i="1"/>
  <c r="X29" i="1" s="1"/>
  <c r="L28" i="1"/>
  <c r="I28" i="1"/>
  <c r="J28" i="1" s="1"/>
  <c r="AA28" i="1" s="1"/>
  <c r="F28" i="1"/>
  <c r="L27" i="1"/>
  <c r="I27" i="1"/>
  <c r="J27" i="1" s="1"/>
  <c r="AG27" i="1" s="1"/>
  <c r="F27" i="1"/>
  <c r="X27" i="1" s="1"/>
  <c r="L26" i="1"/>
  <c r="I26" i="1"/>
  <c r="J26" i="1" s="1"/>
  <c r="AA26" i="1" s="1"/>
  <c r="F26" i="1"/>
  <c r="P26" i="1" s="1"/>
  <c r="L25" i="1"/>
  <c r="I25" i="1"/>
  <c r="J25" i="1" s="1"/>
  <c r="AG25" i="1" s="1"/>
  <c r="F25" i="1"/>
  <c r="X25" i="1" s="1"/>
  <c r="L24" i="1"/>
  <c r="I24" i="1"/>
  <c r="J24" i="1" s="1"/>
  <c r="AA24" i="1" s="1"/>
  <c r="F24" i="1"/>
  <c r="Y24" i="1" s="1"/>
  <c r="L23" i="1"/>
  <c r="I23" i="1"/>
  <c r="J23" i="1" s="1"/>
  <c r="AG23" i="1" s="1"/>
  <c r="F23" i="1"/>
  <c r="X23" i="1" s="1"/>
  <c r="L22" i="1"/>
  <c r="I22" i="1"/>
  <c r="J22" i="1" s="1"/>
  <c r="AE22" i="1" s="1"/>
  <c r="F22" i="1"/>
  <c r="Y22" i="1" s="1"/>
  <c r="L21" i="1"/>
  <c r="I21" i="1"/>
  <c r="J21" i="1" s="1"/>
  <c r="AG21" i="1" s="1"/>
  <c r="F21" i="1"/>
  <c r="X21" i="1" s="1"/>
  <c r="L20" i="1"/>
  <c r="I20" i="1"/>
  <c r="J20" i="1" s="1"/>
  <c r="AE20" i="1" s="1"/>
  <c r="F20" i="1"/>
  <c r="Y20" i="1" s="1"/>
  <c r="L19" i="1"/>
  <c r="I19" i="1"/>
  <c r="J19" i="1" s="1"/>
  <c r="AG19" i="1" s="1"/>
  <c r="F19" i="1"/>
  <c r="X19" i="1" s="1"/>
  <c r="L18" i="1"/>
  <c r="I18" i="1"/>
  <c r="J18" i="1" s="1"/>
  <c r="AE18" i="1" s="1"/>
  <c r="F18" i="1"/>
  <c r="Y18" i="1" s="1"/>
  <c r="L17" i="1"/>
  <c r="I17" i="1"/>
  <c r="J17" i="1" s="1"/>
  <c r="F17" i="1"/>
  <c r="Z17" i="1" s="1"/>
  <c r="L16" i="1"/>
  <c r="I16" i="1"/>
  <c r="J16" i="1" s="1"/>
  <c r="F16" i="1"/>
  <c r="Z16" i="1" s="1"/>
  <c r="L15" i="1"/>
  <c r="I15" i="1"/>
  <c r="J15" i="1" s="1"/>
  <c r="F15" i="1"/>
  <c r="Z15" i="1" s="1"/>
  <c r="L14" i="1"/>
  <c r="I14" i="1"/>
  <c r="J14" i="1" s="1"/>
  <c r="F14" i="1"/>
  <c r="Y14" i="1" s="1"/>
  <c r="L13" i="1"/>
  <c r="I13" i="1"/>
  <c r="J13" i="1" s="1"/>
  <c r="F13" i="1"/>
  <c r="Z13" i="1" s="1"/>
  <c r="L12" i="1"/>
  <c r="I12" i="1"/>
  <c r="J12" i="1" s="1"/>
  <c r="F12" i="1"/>
  <c r="Y12" i="1" s="1"/>
  <c r="L11" i="1"/>
  <c r="I11" i="1"/>
  <c r="J11" i="1" s="1"/>
  <c r="F11" i="1"/>
  <c r="Z11" i="1" s="1"/>
  <c r="L10" i="1"/>
  <c r="I10" i="1"/>
  <c r="J10" i="1" s="1"/>
  <c r="F10" i="1"/>
  <c r="Z10" i="1" s="1"/>
  <c r="L9" i="1"/>
  <c r="I9" i="1"/>
  <c r="J9" i="1" s="1"/>
  <c r="F9" i="1"/>
  <c r="Z9" i="1" s="1"/>
  <c r="L8" i="1"/>
  <c r="I8" i="1"/>
  <c r="J8" i="1" s="1"/>
  <c r="F8" i="1"/>
  <c r="Q8" i="1" s="1"/>
  <c r="L7" i="1"/>
  <c r="I7" i="1"/>
  <c r="J7" i="1" s="1"/>
  <c r="F7" i="1"/>
  <c r="P7" i="1" s="1"/>
  <c r="L6" i="1"/>
  <c r="I6" i="1"/>
  <c r="F6" i="1"/>
  <c r="Z6" i="1" s="1"/>
  <c r="V52" i="1" l="1"/>
  <c r="N203" i="1"/>
  <c r="N69" i="1"/>
  <c r="S70" i="1"/>
  <c r="AI75" i="1"/>
  <c r="U104" i="1"/>
  <c r="Y109" i="1"/>
  <c r="T238" i="1"/>
  <c r="AA238" i="1"/>
  <c r="AA239" i="1"/>
  <c r="V239" i="1"/>
  <c r="T52" i="1"/>
  <c r="T54" i="1"/>
  <c r="AE60" i="1"/>
  <c r="AE86" i="1"/>
  <c r="V93" i="1"/>
  <c r="Z173" i="1"/>
  <c r="Q174" i="1"/>
  <c r="AG223" i="1"/>
  <c r="V60" i="1"/>
  <c r="V92" i="1"/>
  <c r="N93" i="1"/>
  <c r="V153" i="1"/>
  <c r="S203" i="1"/>
  <c r="U221" i="1"/>
  <c r="AC118" i="1"/>
  <c r="S118" i="1"/>
  <c r="AF40" i="1"/>
  <c r="R41" i="1"/>
  <c r="T42" i="1"/>
  <c r="R57" i="1"/>
  <c r="N64" i="1"/>
  <c r="AA70" i="1"/>
  <c r="V72" i="1"/>
  <c r="AH93" i="1"/>
  <c r="X117" i="1"/>
  <c r="AA127" i="1"/>
  <c r="AI128" i="1"/>
  <c r="AB141" i="1"/>
  <c r="N149" i="1"/>
  <c r="Y174" i="1"/>
  <c r="X186" i="1"/>
  <c r="X194" i="1"/>
  <c r="S195" i="1"/>
  <c r="AF203" i="1"/>
  <c r="N204" i="1"/>
  <c r="AC206" i="1"/>
  <c r="T216" i="1"/>
  <c r="V241" i="1"/>
  <c r="AG42" i="1"/>
  <c r="R43" i="1"/>
  <c r="V64" i="1"/>
  <c r="S77" i="1"/>
  <c r="Q97" i="1"/>
  <c r="AG112" i="1"/>
  <c r="Y117" i="1"/>
  <c r="N120" i="1"/>
  <c r="N124" i="1"/>
  <c r="Q125" i="1"/>
  <c r="X132" i="1"/>
  <c r="N134" i="1"/>
  <c r="T139" i="1"/>
  <c r="T145" i="1"/>
  <c r="V147" i="1"/>
  <c r="AC155" i="1"/>
  <c r="AF164" i="1"/>
  <c r="AF195" i="1"/>
  <c r="AG204" i="1"/>
  <c r="S205" i="1"/>
  <c r="AA216" i="1"/>
  <c r="AF18" i="1"/>
  <c r="R19" i="1"/>
  <c r="AF20" i="1"/>
  <c r="R21" i="1"/>
  <c r="AF22" i="1"/>
  <c r="R23" i="1"/>
  <c r="AF24" i="1"/>
  <c r="R25" i="1"/>
  <c r="AF26" i="1"/>
  <c r="R27" i="1"/>
  <c r="AF28" i="1"/>
  <c r="R29" i="1"/>
  <c r="AF30" i="1"/>
  <c r="R31" i="1"/>
  <c r="AF32" i="1"/>
  <c r="R33" i="1"/>
  <c r="AF34" i="1"/>
  <c r="T36" i="1"/>
  <c r="R37" i="1"/>
  <c r="T38" i="1"/>
  <c r="AI64" i="1"/>
  <c r="X114" i="1"/>
  <c r="X122" i="1"/>
  <c r="AB145" i="1"/>
  <c r="R152" i="1"/>
  <c r="P190" i="1"/>
  <c r="N18" i="1"/>
  <c r="Y19" i="1"/>
  <c r="N20" i="1"/>
  <c r="Y21" i="1"/>
  <c r="N22" i="1"/>
  <c r="Y23" i="1"/>
  <c r="N24" i="1"/>
  <c r="Y25" i="1"/>
  <c r="N26" i="1"/>
  <c r="Y27" i="1"/>
  <c r="N28" i="1"/>
  <c r="Y29" i="1"/>
  <c r="N30" i="1"/>
  <c r="Y31" i="1"/>
  <c r="N32" i="1"/>
  <c r="Y33" i="1"/>
  <c r="N34" i="1"/>
  <c r="X35" i="1"/>
  <c r="Y35" i="1"/>
  <c r="V46" i="1"/>
  <c r="T46" i="1"/>
  <c r="AG46" i="1"/>
  <c r="AE218" i="1"/>
  <c r="T218" i="1"/>
  <c r="T18" i="1"/>
  <c r="T20" i="1"/>
  <c r="T22" i="1"/>
  <c r="T24" i="1"/>
  <c r="T26" i="1"/>
  <c r="T28" i="1"/>
  <c r="T30" i="1"/>
  <c r="T32" i="1"/>
  <c r="T34" i="1"/>
  <c r="AA36" i="1"/>
  <c r="N36" i="1"/>
  <c r="AF36" i="1"/>
  <c r="N159" i="1"/>
  <c r="AC159" i="1"/>
  <c r="AE211" i="1"/>
  <c r="AD211" i="1"/>
  <c r="AB18" i="1"/>
  <c r="AB20" i="1"/>
  <c r="AB22" i="1"/>
  <c r="AB24" i="1"/>
  <c r="AB26" i="1"/>
  <c r="AB28" i="1"/>
  <c r="AB30" i="1"/>
  <c r="AB32" i="1"/>
  <c r="AB34" i="1"/>
  <c r="Y55" i="1"/>
  <c r="R55" i="1"/>
  <c r="AE222" i="1"/>
  <c r="T222" i="1"/>
  <c r="Y37" i="1"/>
  <c r="N38" i="1"/>
  <c r="Y39" i="1"/>
  <c r="N40" i="1"/>
  <c r="Y41" i="1"/>
  <c r="N42" i="1"/>
  <c r="R47" i="1"/>
  <c r="AF48" i="1"/>
  <c r="R49" i="1"/>
  <c r="V54" i="1"/>
  <c r="AB59" i="1"/>
  <c r="N60" i="1"/>
  <c r="AF60" i="1"/>
  <c r="S61" i="1"/>
  <c r="AF64" i="1"/>
  <c r="S69" i="1"/>
  <c r="AA72" i="1"/>
  <c r="AB75" i="1"/>
  <c r="AI76" i="1"/>
  <c r="AF85" i="1"/>
  <c r="AG93" i="1"/>
  <c r="N104" i="1"/>
  <c r="Y114" i="1"/>
  <c r="N115" i="1"/>
  <c r="Q117" i="1"/>
  <c r="X118" i="1"/>
  <c r="Y122" i="1"/>
  <c r="U124" i="1"/>
  <c r="AF127" i="1"/>
  <c r="AE134" i="1"/>
  <c r="R136" i="1"/>
  <c r="AA139" i="1"/>
  <c r="R142" i="1"/>
  <c r="AB143" i="1"/>
  <c r="N145" i="1"/>
  <c r="AF145" i="1"/>
  <c r="AE146" i="1"/>
  <c r="N147" i="1"/>
  <c r="AB149" i="1"/>
  <c r="R150" i="1"/>
  <c r="Y152" i="1"/>
  <c r="N153" i="1"/>
  <c r="Y166" i="1"/>
  <c r="Z169" i="1"/>
  <c r="Q170" i="1"/>
  <c r="AD188" i="1"/>
  <c r="X190" i="1"/>
  <c r="P192" i="1"/>
  <c r="AB195" i="1"/>
  <c r="AF196" i="1"/>
  <c r="AF201" i="1"/>
  <c r="P202" i="1"/>
  <c r="T204" i="1"/>
  <c r="F206" i="1"/>
  <c r="Y215" i="1"/>
  <c r="R224" i="1"/>
  <c r="AF54" i="1"/>
  <c r="S65" i="1"/>
  <c r="AB69" i="1"/>
  <c r="S73" i="1"/>
  <c r="N76" i="1"/>
  <c r="N80" i="1"/>
  <c r="N85" i="1"/>
  <c r="U96" i="1"/>
  <c r="AF100" i="1"/>
  <c r="Y118" i="1"/>
  <c r="AG124" i="1"/>
  <c r="N129" i="1"/>
  <c r="AA130" i="1"/>
  <c r="Y136" i="1"/>
  <c r="N137" i="1"/>
  <c r="AF139" i="1"/>
  <c r="S140" i="1"/>
  <c r="X142" i="1"/>
  <c r="N143" i="1"/>
  <c r="AF143" i="1"/>
  <c r="Y150" i="1"/>
  <c r="N151" i="1"/>
  <c r="T163" i="1"/>
  <c r="X170" i="1"/>
  <c r="X178" i="1"/>
  <c r="AF184" i="1"/>
  <c r="Y192" i="1"/>
  <c r="N196" i="1"/>
  <c r="AG196" i="1"/>
  <c r="S197" i="1"/>
  <c r="AC198" i="1"/>
  <c r="S199" i="1"/>
  <c r="N200" i="1"/>
  <c r="AC204" i="1"/>
  <c r="V208" i="1"/>
  <c r="AA210" i="1"/>
  <c r="V212" i="1"/>
  <c r="AA214" i="1"/>
  <c r="Z215" i="1"/>
  <c r="U217" i="1"/>
  <c r="AG219" i="1"/>
  <c r="AA226" i="1"/>
  <c r="AA227" i="1"/>
  <c r="U231" i="1"/>
  <c r="AB38" i="1"/>
  <c r="AB40" i="1"/>
  <c r="AA60" i="1"/>
  <c r="AA80" i="1"/>
  <c r="V85" i="1"/>
  <c r="AG104" i="1"/>
  <c r="AD118" i="1"/>
  <c r="Y119" i="1"/>
  <c r="Y125" i="1"/>
  <c r="X126" i="1"/>
  <c r="Y132" i="1"/>
  <c r="AG137" i="1"/>
  <c r="R138" i="1"/>
  <c r="AC140" i="1"/>
  <c r="T143" i="1"/>
  <c r="AA145" i="1"/>
  <c r="R148" i="1"/>
  <c r="V151" i="1"/>
  <c r="R154" i="1"/>
  <c r="Z165" i="1"/>
  <c r="Q166" i="1"/>
  <c r="Y170" i="1"/>
  <c r="X174" i="1"/>
  <c r="X182" i="1"/>
  <c r="AD186" i="1"/>
  <c r="P188" i="1"/>
  <c r="AD194" i="1"/>
  <c r="T196" i="1"/>
  <c r="AG200" i="1"/>
  <c r="N201" i="1"/>
  <c r="F208" i="1"/>
  <c r="P208" i="1" s="1"/>
  <c r="AA208" i="1"/>
  <c r="AH210" i="1"/>
  <c r="AA212" i="1"/>
  <c r="AH214" i="1"/>
  <c r="P215" i="1"/>
  <c r="AG217" i="1"/>
  <c r="AG226" i="1"/>
  <c r="AE85" i="1"/>
  <c r="Y126" i="1"/>
  <c r="Y134" i="1"/>
  <c r="Y138" i="1"/>
  <c r="AA143" i="1"/>
  <c r="X148" i="1"/>
  <c r="Y154" i="1"/>
  <c r="X166" i="1"/>
  <c r="Y188" i="1"/>
  <c r="AH208" i="1"/>
  <c r="AH212" i="1"/>
  <c r="R215" i="1"/>
  <c r="AD106" i="1"/>
  <c r="AC106" i="1"/>
  <c r="AE44" i="1"/>
  <c r="AB44" i="1"/>
  <c r="V44" i="1"/>
  <c r="X45" i="1"/>
  <c r="AE50" i="1"/>
  <c r="AB50" i="1"/>
  <c r="N50" i="1"/>
  <c r="AA50" i="1"/>
  <c r="X53" i="1"/>
  <c r="AF56" i="1"/>
  <c r="AI63" i="1"/>
  <c r="AE68" i="1"/>
  <c r="N68" i="1"/>
  <c r="AA68" i="1"/>
  <c r="AI71" i="1"/>
  <c r="N71" i="1"/>
  <c r="AB71" i="1"/>
  <c r="AB78" i="1"/>
  <c r="S78" i="1"/>
  <c r="AI88" i="1"/>
  <c r="V88" i="1"/>
  <c r="AA88" i="1"/>
  <c r="AF88" i="1"/>
  <c r="AD99" i="1"/>
  <c r="N99" i="1"/>
  <c r="X106" i="1"/>
  <c r="AB109" i="1"/>
  <c r="AH109" i="1"/>
  <c r="AG109" i="1"/>
  <c r="R113" i="1"/>
  <c r="Q113" i="1"/>
  <c r="Y113" i="1"/>
  <c r="P113" i="1"/>
  <c r="AC122" i="1"/>
  <c r="AF126" i="1"/>
  <c r="AC126" i="1"/>
  <c r="AE126" i="1"/>
  <c r="N126" i="1"/>
  <c r="AF131" i="1"/>
  <c r="T131" i="1"/>
  <c r="AB131" i="1"/>
  <c r="N131" i="1"/>
  <c r="AI131" i="1"/>
  <c r="P135" i="1"/>
  <c r="X135" i="1"/>
  <c r="AE148" i="1"/>
  <c r="S148" i="1"/>
  <c r="AC148" i="1"/>
  <c r="X177" i="1"/>
  <c r="Z177" i="1"/>
  <c r="Q177" i="1"/>
  <c r="T183" i="1"/>
  <c r="AF183" i="1"/>
  <c r="N183" i="1"/>
  <c r="AD183" i="1"/>
  <c r="AC183" i="1"/>
  <c r="AH230" i="1"/>
  <c r="AA230" i="1"/>
  <c r="AF230" i="1"/>
  <c r="V230" i="1"/>
  <c r="N230" i="1"/>
  <c r="F230" i="1"/>
  <c r="AE230" i="1"/>
  <c r="U230" i="1"/>
  <c r="AB230" i="1"/>
  <c r="S230" i="1"/>
  <c r="AE240" i="1"/>
  <c r="AD240" i="1"/>
  <c r="AG18" i="1"/>
  <c r="AG22" i="1"/>
  <c r="V24" i="1"/>
  <c r="V26" i="1"/>
  <c r="AG28" i="1"/>
  <c r="AG30" i="1"/>
  <c r="V32" i="1"/>
  <c r="AG32" i="1"/>
  <c r="V34" i="1"/>
  <c r="V36" i="1"/>
  <c r="AG36" i="1"/>
  <c r="V38" i="1"/>
  <c r="AG38" i="1"/>
  <c r="V40" i="1"/>
  <c r="X43" i="1"/>
  <c r="AA44" i="1"/>
  <c r="X47" i="1"/>
  <c r="AF50" i="1"/>
  <c r="AB52" i="1"/>
  <c r="N52" i="1"/>
  <c r="AA52" i="1"/>
  <c r="AG56" i="1"/>
  <c r="AA67" i="1"/>
  <c r="AB67" i="1"/>
  <c r="AE73" i="1"/>
  <c r="S74" i="1"/>
  <c r="S82" i="1"/>
  <c r="V82" i="1"/>
  <c r="AE84" i="1"/>
  <c r="V84" i="1"/>
  <c r="AF84" i="1"/>
  <c r="AE92" i="1"/>
  <c r="AI92" i="1"/>
  <c r="N92" i="1"/>
  <c r="AF92" i="1"/>
  <c r="N95" i="1"/>
  <c r="Z103" i="1"/>
  <c r="Y103" i="1"/>
  <c r="Y106" i="1"/>
  <c r="Q110" i="1"/>
  <c r="S111" i="1"/>
  <c r="AD111" i="1"/>
  <c r="X113" i="1"/>
  <c r="AC132" i="1"/>
  <c r="AF132" i="1"/>
  <c r="N132" i="1"/>
  <c r="AE132" i="1"/>
  <c r="R140" i="1"/>
  <c r="X140" i="1"/>
  <c r="Y140" i="1"/>
  <c r="AE141" i="1"/>
  <c r="AA141" i="1"/>
  <c r="AF141" i="1"/>
  <c r="T141" i="1"/>
  <c r="V141" i="1"/>
  <c r="N141" i="1"/>
  <c r="Y146" i="1"/>
  <c r="R146" i="1"/>
  <c r="X146" i="1"/>
  <c r="X157" i="1"/>
  <c r="Z157" i="1"/>
  <c r="Q157" i="1"/>
  <c r="V18" i="1"/>
  <c r="V20" i="1"/>
  <c r="AG20" i="1"/>
  <c r="V22" i="1"/>
  <c r="AG24" i="1"/>
  <c r="AG26" i="1"/>
  <c r="V28" i="1"/>
  <c r="V30" i="1"/>
  <c r="AG34" i="1"/>
  <c r="AG40" i="1"/>
  <c r="AE42" i="1"/>
  <c r="AF42" i="1"/>
  <c r="V42" i="1"/>
  <c r="T48" i="1"/>
  <c r="AG48" i="1"/>
  <c r="X55" i="1"/>
  <c r="T56" i="1"/>
  <c r="AE61" i="1"/>
  <c r="N61" i="1"/>
  <c r="N63" i="1"/>
  <c r="S66" i="1"/>
  <c r="AA18" i="1"/>
  <c r="AA20" i="1"/>
  <c r="AA22" i="1"/>
  <c r="AA34" i="1"/>
  <c r="AA38" i="1"/>
  <c r="AA40" i="1"/>
  <c r="AA42" i="1"/>
  <c r="N44" i="1"/>
  <c r="AF44" i="1"/>
  <c r="AE46" i="1"/>
  <c r="AB46" i="1"/>
  <c r="N46" i="1"/>
  <c r="AA46" i="1"/>
  <c r="X49" i="1"/>
  <c r="T50" i="1"/>
  <c r="AG50" i="1"/>
  <c r="R51" i="1"/>
  <c r="AF52" i="1"/>
  <c r="AB54" i="1"/>
  <c r="N54" i="1"/>
  <c r="AA54" i="1"/>
  <c r="X57" i="1"/>
  <c r="AA58" i="1"/>
  <c r="AA64" i="1"/>
  <c r="AA66" i="1"/>
  <c r="V68" i="1"/>
  <c r="AI68" i="1"/>
  <c r="AF72" i="1"/>
  <c r="N72" i="1"/>
  <c r="AE72" i="1"/>
  <c r="AB74" i="1"/>
  <c r="AF76" i="1"/>
  <c r="V76" i="1"/>
  <c r="AA76" i="1"/>
  <c r="AB77" i="1"/>
  <c r="AE77" i="1"/>
  <c r="AA78" i="1"/>
  <c r="AI84" i="1"/>
  <c r="AB87" i="1"/>
  <c r="N88" i="1"/>
  <c r="S91" i="1"/>
  <c r="AB91" i="1"/>
  <c r="S95" i="1"/>
  <c r="Z99" i="1"/>
  <c r="R105" i="1"/>
  <c r="Y105" i="1"/>
  <c r="X105" i="1"/>
  <c r="Q105" i="1"/>
  <c r="R109" i="1"/>
  <c r="Q109" i="1"/>
  <c r="P109" i="1"/>
  <c r="X110" i="1"/>
  <c r="T126" i="1"/>
  <c r="Y128" i="1"/>
  <c r="R128" i="1"/>
  <c r="V131" i="1"/>
  <c r="Y144" i="1"/>
  <c r="R144" i="1"/>
  <c r="X144" i="1"/>
  <c r="AC154" i="1"/>
  <c r="AI154" i="1"/>
  <c r="T44" i="1"/>
  <c r="AG44" i="1"/>
  <c r="R45" i="1"/>
  <c r="AE48" i="1"/>
  <c r="AB48" i="1"/>
  <c r="N48" i="1"/>
  <c r="AA48" i="1"/>
  <c r="V50" i="1"/>
  <c r="X51" i="1"/>
  <c r="R53" i="1"/>
  <c r="AE56" i="1"/>
  <c r="AB56" i="1"/>
  <c r="N56" i="1"/>
  <c r="AA56" i="1"/>
  <c r="AB58" i="1"/>
  <c r="AB62" i="1"/>
  <c r="S62" i="1"/>
  <c r="AA63" i="1"/>
  <c r="AB66" i="1"/>
  <c r="AE74" i="1"/>
  <c r="AI81" i="1"/>
  <c r="AF81" i="1"/>
  <c r="N81" i="1"/>
  <c r="AE81" i="1"/>
  <c r="AE82" i="1"/>
  <c r="N84" i="1"/>
  <c r="V90" i="1"/>
  <c r="AE90" i="1"/>
  <c r="R101" i="1"/>
  <c r="Q101" i="1"/>
  <c r="Y101" i="1"/>
  <c r="P101" i="1"/>
  <c r="Q106" i="1"/>
  <c r="Y110" i="1"/>
  <c r="N111" i="1"/>
  <c r="AI150" i="1"/>
  <c r="P44" i="1"/>
  <c r="AE65" i="1"/>
  <c r="AE70" i="1"/>
  <c r="AI80" i="1"/>
  <c r="V80" i="1"/>
  <c r="AE80" i="1"/>
  <c r="AI89" i="1"/>
  <c r="AF89" i="1"/>
  <c r="N89" i="1"/>
  <c r="AE89" i="1"/>
  <c r="R94" i="1"/>
  <c r="X94" i="1"/>
  <c r="Q94" i="1"/>
  <c r="R97" i="1"/>
  <c r="Y97" i="1"/>
  <c r="P97" i="1"/>
  <c r="R98" i="1"/>
  <c r="Y98" i="1"/>
  <c r="X98" i="1"/>
  <c r="AB108" i="1"/>
  <c r="U108" i="1"/>
  <c r="AG108" i="1"/>
  <c r="Y115" i="1"/>
  <c r="U120" i="1"/>
  <c r="AG120" i="1"/>
  <c r="R121" i="1"/>
  <c r="X121" i="1"/>
  <c r="P121" i="1"/>
  <c r="Y121" i="1"/>
  <c r="AI138" i="1"/>
  <c r="AE138" i="1"/>
  <c r="AE147" i="1"/>
  <c r="AA147" i="1"/>
  <c r="AF147" i="1"/>
  <c r="T147" i="1"/>
  <c r="AB147" i="1"/>
  <c r="AE151" i="1"/>
  <c r="AA151" i="1"/>
  <c r="AF151" i="1"/>
  <c r="T151" i="1"/>
  <c r="AB151" i="1"/>
  <c r="AE153" i="1"/>
  <c r="AA153" i="1"/>
  <c r="AF153" i="1"/>
  <c r="T153" i="1"/>
  <c r="AB153" i="1"/>
  <c r="AH189" i="1"/>
  <c r="AC189" i="1"/>
  <c r="N189" i="1"/>
  <c r="AF232" i="1"/>
  <c r="AE232" i="1"/>
  <c r="AB232" i="1"/>
  <c r="V232" i="1"/>
  <c r="AH232" i="1"/>
  <c r="S232" i="1"/>
  <c r="AG234" i="1"/>
  <c r="U234" i="1"/>
  <c r="AC234" i="1"/>
  <c r="S234" i="1"/>
  <c r="AA234" i="1"/>
  <c r="AH234" i="1"/>
  <c r="V234" i="1"/>
  <c r="N234" i="1"/>
  <c r="F234" i="1"/>
  <c r="AB125" i="1"/>
  <c r="AG125" i="1"/>
  <c r="AI125" i="1"/>
  <c r="AI129" i="1"/>
  <c r="AF129" i="1"/>
  <c r="V129" i="1"/>
  <c r="R130" i="1"/>
  <c r="Y130" i="1"/>
  <c r="AC134" i="1"/>
  <c r="AF134" i="1"/>
  <c r="AE137" i="1"/>
  <c r="AA137" i="1"/>
  <c r="AF137" i="1"/>
  <c r="T137" i="1"/>
  <c r="AB137" i="1"/>
  <c r="AE142" i="1"/>
  <c r="S142" i="1"/>
  <c r="AC142" i="1"/>
  <c r="X161" i="1"/>
  <c r="Z161" i="1"/>
  <c r="Q161" i="1"/>
  <c r="Q114" i="1"/>
  <c r="P117" i="1"/>
  <c r="Q118" i="1"/>
  <c r="Q122" i="1"/>
  <c r="X125" i="1"/>
  <c r="X134" i="1"/>
  <c r="N139" i="1"/>
  <c r="AB139" i="1"/>
  <c r="V143" i="1"/>
  <c r="AG143" i="1"/>
  <c r="V145" i="1"/>
  <c r="AG145" i="1"/>
  <c r="AD160" i="1"/>
  <c r="AF160" i="1"/>
  <c r="R162" i="1"/>
  <c r="Y162" i="1"/>
  <c r="Q162" i="1"/>
  <c r="P162" i="1"/>
  <c r="AC163" i="1"/>
  <c r="AF163" i="1"/>
  <c r="N163" i="1"/>
  <c r="T167" i="1"/>
  <c r="AF167" i="1"/>
  <c r="N167" i="1"/>
  <c r="AD167" i="1"/>
  <c r="AD168" i="1"/>
  <c r="AF168" i="1"/>
  <c r="T175" i="1"/>
  <c r="AF175" i="1"/>
  <c r="N175" i="1"/>
  <c r="AD175" i="1"/>
  <c r="AD176" i="1"/>
  <c r="AF176" i="1"/>
  <c r="AE242" i="1"/>
  <c r="AD242" i="1"/>
  <c r="P125" i="1"/>
  <c r="V139" i="1"/>
  <c r="AG139" i="1"/>
  <c r="AH155" i="1"/>
  <c r="T155" i="1"/>
  <c r="AD155" i="1"/>
  <c r="R158" i="1"/>
  <c r="Y158" i="1"/>
  <c r="Q158" i="1"/>
  <c r="P158" i="1"/>
  <c r="AD159" i="1"/>
  <c r="T159" i="1"/>
  <c r="AF159" i="1"/>
  <c r="T171" i="1"/>
  <c r="AF171" i="1"/>
  <c r="N171" i="1"/>
  <c r="AD171" i="1"/>
  <c r="AD172" i="1"/>
  <c r="AF172" i="1"/>
  <c r="AF156" i="1"/>
  <c r="P166" i="1"/>
  <c r="P170" i="1"/>
  <c r="P174" i="1"/>
  <c r="Y178" i="1"/>
  <c r="AD179" i="1"/>
  <c r="Z181" i="1"/>
  <c r="Y182" i="1"/>
  <c r="Z185" i="1"/>
  <c r="P186" i="1"/>
  <c r="Y186" i="1"/>
  <c r="S188" i="1"/>
  <c r="Y190" i="1"/>
  <c r="S192" i="1"/>
  <c r="P194" i="1"/>
  <c r="Y194" i="1"/>
  <c r="T198" i="1"/>
  <c r="T200" i="1"/>
  <c r="S201" i="1"/>
  <c r="T202" i="1"/>
  <c r="T206" i="1"/>
  <c r="V210" i="1"/>
  <c r="V214" i="1"/>
  <c r="Q215" i="1"/>
  <c r="P217" i="1"/>
  <c r="Y217" i="1"/>
  <c r="AD218" i="1"/>
  <c r="AD222" i="1"/>
  <c r="Y224" i="1"/>
  <c r="AG225" i="1"/>
  <c r="V226" i="1"/>
  <c r="AI226" i="1"/>
  <c r="AD227" i="1"/>
  <c r="AE228" i="1"/>
  <c r="Q236" i="1"/>
  <c r="Z236" i="1"/>
  <c r="AH239" i="1"/>
  <c r="AA241" i="1"/>
  <c r="AH243" i="1"/>
  <c r="P178" i="1"/>
  <c r="N179" i="1"/>
  <c r="AF179" i="1"/>
  <c r="P182" i="1"/>
  <c r="Q186" i="1"/>
  <c r="N191" i="1"/>
  <c r="Q194" i="1"/>
  <c r="AC200" i="1"/>
  <c r="AC202" i="1"/>
  <c r="N207" i="1"/>
  <c r="AD209" i="1"/>
  <c r="AD213" i="1"/>
  <c r="Q217" i="1"/>
  <c r="Z217" i="1"/>
  <c r="T220" i="1"/>
  <c r="P224" i="1"/>
  <c r="Z224" i="1"/>
  <c r="V225" i="1"/>
  <c r="AI225" i="1"/>
  <c r="S228" i="1"/>
  <c r="AH228" i="1"/>
  <c r="AD229" i="1"/>
  <c r="R236" i="1"/>
  <c r="AD236" i="1"/>
  <c r="AC241" i="1"/>
  <c r="V243" i="1"/>
  <c r="Q165" i="1"/>
  <c r="Q169" i="1"/>
  <c r="Q173" i="1"/>
  <c r="Q178" i="1"/>
  <c r="T179" i="1"/>
  <c r="AF180" i="1"/>
  <c r="Q182" i="1"/>
  <c r="U186" i="1"/>
  <c r="Q190" i="1"/>
  <c r="AD192" i="1"/>
  <c r="U194" i="1"/>
  <c r="AG198" i="1"/>
  <c r="AG202" i="1"/>
  <c r="AG206" i="1"/>
  <c r="AF207" i="1"/>
  <c r="R217" i="1"/>
  <c r="AA217" i="1"/>
  <c r="AD220" i="1"/>
  <c r="Q224" i="1"/>
  <c r="AA225" i="1"/>
  <c r="V228" i="1"/>
  <c r="U236" i="1"/>
  <c r="AA243" i="1"/>
  <c r="Q181" i="1"/>
  <c r="Q185" i="1"/>
  <c r="X187" i="1"/>
  <c r="AC191" i="1"/>
  <c r="X193" i="1"/>
  <c r="AB228" i="1"/>
  <c r="P236" i="1"/>
  <c r="Y236" i="1"/>
  <c r="AA149" i="1"/>
  <c r="T149" i="1"/>
  <c r="AF149" i="1"/>
  <c r="V149" i="1"/>
  <c r="AG149" i="1"/>
  <c r="AD102" i="1"/>
  <c r="S102" i="1"/>
  <c r="AC102" i="1"/>
  <c r="Q102" i="1"/>
  <c r="X102" i="1"/>
  <c r="Y102" i="1"/>
  <c r="AD7" i="1"/>
  <c r="U7" i="1"/>
  <c r="AC7" i="1"/>
  <c r="T7" i="1"/>
  <c r="AG7" i="1"/>
  <c r="AF7" i="1"/>
  <c r="N7" i="1"/>
  <c r="AI7" i="1"/>
  <c r="AE7" i="1"/>
  <c r="AA7" i="1"/>
  <c r="V7" i="1"/>
  <c r="AH7" i="1"/>
  <c r="AB7" i="1"/>
  <c r="S7" i="1"/>
  <c r="AH11" i="1"/>
  <c r="AC11" i="1"/>
  <c r="T11" i="1"/>
  <c r="AG11" i="1"/>
  <c r="AB11" i="1"/>
  <c r="S11" i="1"/>
  <c r="AI11" i="1"/>
  <c r="AE11" i="1"/>
  <c r="AA11" i="1"/>
  <c r="V11" i="1"/>
  <c r="AD11" i="1"/>
  <c r="U11" i="1"/>
  <c r="AF11" i="1"/>
  <c r="N11" i="1"/>
  <c r="AH15" i="1"/>
  <c r="AB15" i="1"/>
  <c r="AC15" i="1"/>
  <c r="N15" i="1"/>
  <c r="AI15" i="1"/>
  <c r="AE15" i="1"/>
  <c r="AA15" i="1"/>
  <c r="V15" i="1"/>
  <c r="AD15" i="1"/>
  <c r="U15" i="1"/>
  <c r="AG15" i="1"/>
  <c r="T15" i="1"/>
  <c r="AF15" i="1"/>
  <c r="S15" i="1"/>
  <c r="AH10" i="1"/>
  <c r="AG10" i="1"/>
  <c r="AF10" i="1"/>
  <c r="N10" i="1"/>
  <c r="AB10" i="1"/>
  <c r="S10" i="1"/>
  <c r="AI10" i="1"/>
  <c r="AE10" i="1"/>
  <c r="AA10" i="1"/>
  <c r="V10" i="1"/>
  <c r="AD10" i="1"/>
  <c r="U10" i="1"/>
  <c r="AC10" i="1"/>
  <c r="T10" i="1"/>
  <c r="U14" i="1"/>
  <c r="S14" i="1"/>
  <c r="AC14" i="1"/>
  <c r="AB14" i="1"/>
  <c r="N14" i="1"/>
  <c r="AI14" i="1"/>
  <c r="AE14" i="1"/>
  <c r="AA14" i="1"/>
  <c r="V14" i="1"/>
  <c r="AH14" i="1"/>
  <c r="AD14" i="1"/>
  <c r="AG14" i="1"/>
  <c r="T14" i="1"/>
  <c r="AF14" i="1"/>
  <c r="AB9" i="1"/>
  <c r="N9" i="1"/>
  <c r="AG9" i="1"/>
  <c r="AI9" i="1"/>
  <c r="AE9" i="1"/>
  <c r="AA9" i="1"/>
  <c r="V9" i="1"/>
  <c r="AH9" i="1"/>
  <c r="AD9" i="1"/>
  <c r="U9" i="1"/>
  <c r="AC9" i="1"/>
  <c r="T9" i="1"/>
  <c r="AF9" i="1"/>
  <c r="S9" i="1"/>
  <c r="AH13" i="1"/>
  <c r="AC13" i="1"/>
  <c r="AF13" i="1"/>
  <c r="S13" i="1"/>
  <c r="T13" i="1"/>
  <c r="AB13" i="1"/>
  <c r="N13" i="1"/>
  <c r="AI13" i="1"/>
  <c r="AE13" i="1"/>
  <c r="AA13" i="1"/>
  <c r="V13" i="1"/>
  <c r="AD13" i="1"/>
  <c r="U13" i="1"/>
  <c r="AG13" i="1"/>
  <c r="AH17" i="1"/>
  <c r="AD17" i="1"/>
  <c r="AA17" i="1"/>
  <c r="AI17" i="1"/>
  <c r="AC17" i="1"/>
  <c r="S17" i="1"/>
  <c r="N17" i="1"/>
  <c r="AG17" i="1"/>
  <c r="AB17" i="1"/>
  <c r="V17" i="1"/>
  <c r="AF17" i="1"/>
  <c r="U17" i="1"/>
  <c r="AE17" i="1"/>
  <c r="T17" i="1"/>
  <c r="AD8" i="1"/>
  <c r="AG8" i="1"/>
  <c r="T8" i="1"/>
  <c r="AF8" i="1"/>
  <c r="N8" i="1"/>
  <c r="AI8" i="1"/>
  <c r="AE8" i="1"/>
  <c r="AA8" i="1"/>
  <c r="V8" i="1"/>
  <c r="AH8" i="1"/>
  <c r="U8" i="1"/>
  <c r="AC8" i="1"/>
  <c r="AB8" i="1"/>
  <c r="S8" i="1"/>
  <c r="AH12" i="1"/>
  <c r="U12" i="1"/>
  <c r="AG12" i="1"/>
  <c r="T12" i="1"/>
  <c r="AB12" i="1"/>
  <c r="S12" i="1"/>
  <c r="N12" i="1"/>
  <c r="AI12" i="1"/>
  <c r="AE12" i="1"/>
  <c r="AA12" i="1"/>
  <c r="V12" i="1"/>
  <c r="AD12" i="1"/>
  <c r="AC12" i="1"/>
  <c r="AF12" i="1"/>
  <c r="AH16" i="1"/>
  <c r="AG16" i="1"/>
  <c r="AC16" i="1"/>
  <c r="AF16" i="1"/>
  <c r="N16" i="1"/>
  <c r="AI16" i="1"/>
  <c r="AE16" i="1"/>
  <c r="AA16" i="1"/>
  <c r="V16" i="1"/>
  <c r="AD16" i="1"/>
  <c r="U16" i="1"/>
  <c r="T16" i="1"/>
  <c r="AB16" i="1"/>
  <c r="S16" i="1"/>
  <c r="X10" i="1"/>
  <c r="X17" i="1"/>
  <c r="AI19" i="1"/>
  <c r="AC23" i="1"/>
  <c r="AI25" i="1"/>
  <c r="Y7" i="1"/>
  <c r="P8" i="1"/>
  <c r="P10" i="1"/>
  <c r="P11" i="1"/>
  <c r="Y11" i="1"/>
  <c r="P12" i="1"/>
  <c r="Y13" i="1"/>
  <c r="P18" i="1"/>
  <c r="AE21" i="1"/>
  <c r="P22" i="1"/>
  <c r="AE23" i="1"/>
  <c r="P24" i="1"/>
  <c r="S25" i="1"/>
  <c r="AE25" i="1"/>
  <c r="Z28" i="1"/>
  <c r="Q28" i="1"/>
  <c r="Z30" i="1"/>
  <c r="Q30" i="1"/>
  <c r="P30" i="1"/>
  <c r="Z34" i="1"/>
  <c r="Q34" i="1"/>
  <c r="S35" i="1"/>
  <c r="Z38" i="1"/>
  <c r="Q38" i="1"/>
  <c r="P38" i="1"/>
  <c r="S39" i="1"/>
  <c r="AE39" i="1"/>
  <c r="Q6" i="1"/>
  <c r="Q7" i="1"/>
  <c r="Z7" i="1"/>
  <c r="Z8" i="1"/>
  <c r="Q9" i="1"/>
  <c r="Q10" i="1"/>
  <c r="Q12" i="1"/>
  <c r="Z12" i="1"/>
  <c r="Q14" i="1"/>
  <c r="Z14" i="1"/>
  <c r="Q15" i="1"/>
  <c r="Q17" i="1"/>
  <c r="R18" i="1"/>
  <c r="AC18" i="1"/>
  <c r="N19" i="1"/>
  <c r="AA19" i="1"/>
  <c r="AF19" i="1"/>
  <c r="R20" i="1"/>
  <c r="AI20" i="1"/>
  <c r="T21" i="1"/>
  <c r="AA21" i="1"/>
  <c r="AF21" i="1"/>
  <c r="R22" i="1"/>
  <c r="X22" i="1"/>
  <c r="AI22" i="1"/>
  <c r="T23" i="1"/>
  <c r="AH24" i="1"/>
  <c r="AD24" i="1"/>
  <c r="U24" i="1"/>
  <c r="R24" i="1"/>
  <c r="AC24" i="1"/>
  <c r="AI24" i="1"/>
  <c r="T25" i="1"/>
  <c r="AH26" i="1"/>
  <c r="AD26" i="1"/>
  <c r="U26" i="1"/>
  <c r="X26" i="1"/>
  <c r="AI26" i="1"/>
  <c r="T27" i="1"/>
  <c r="AA27" i="1"/>
  <c r="AH28" i="1"/>
  <c r="AD28" i="1"/>
  <c r="U28" i="1"/>
  <c r="R28" i="1"/>
  <c r="AC28" i="1"/>
  <c r="AI28" i="1"/>
  <c r="T29" i="1"/>
  <c r="AA29" i="1"/>
  <c r="AH30" i="1"/>
  <c r="AD30" i="1"/>
  <c r="U30" i="1"/>
  <c r="X30" i="1"/>
  <c r="AC30" i="1"/>
  <c r="T31" i="1"/>
  <c r="AH32" i="1"/>
  <c r="AD32" i="1"/>
  <c r="U32" i="1"/>
  <c r="R32" i="1"/>
  <c r="AC32" i="1"/>
  <c r="AI32" i="1"/>
  <c r="T33" i="1"/>
  <c r="AA33" i="1"/>
  <c r="AF33" i="1"/>
  <c r="R34" i="1"/>
  <c r="X34" i="1"/>
  <c r="AI34" i="1"/>
  <c r="T35" i="1"/>
  <c r="AH36" i="1"/>
  <c r="AD36" i="1"/>
  <c r="U36" i="1"/>
  <c r="AC36" i="1"/>
  <c r="AA37" i="1"/>
  <c r="AI38" i="1"/>
  <c r="N39" i="1"/>
  <c r="AA39" i="1"/>
  <c r="AF39" i="1"/>
  <c r="R40" i="1"/>
  <c r="X40" i="1"/>
  <c r="AI40" i="1"/>
  <c r="T41" i="1"/>
  <c r="AA41" i="1"/>
  <c r="AF41" i="1"/>
  <c r="R42" i="1"/>
  <c r="AC42" i="1"/>
  <c r="AI42" i="1"/>
  <c r="T43" i="1"/>
  <c r="AA43" i="1"/>
  <c r="AF43" i="1"/>
  <c r="R44" i="1"/>
  <c r="AC44" i="1"/>
  <c r="AI44" i="1"/>
  <c r="T45" i="1"/>
  <c r="AA45" i="1"/>
  <c r="AF45" i="1"/>
  <c r="R46" i="1"/>
  <c r="X46" i="1"/>
  <c r="AI46" i="1"/>
  <c r="N47" i="1"/>
  <c r="AA47" i="1"/>
  <c r="AF47" i="1"/>
  <c r="R48" i="1"/>
  <c r="X48" i="1"/>
  <c r="AI48" i="1"/>
  <c r="N49" i="1"/>
  <c r="AA49" i="1"/>
  <c r="AF49" i="1"/>
  <c r="R50" i="1"/>
  <c r="AC50" i="1"/>
  <c r="N51" i="1"/>
  <c r="AA51" i="1"/>
  <c r="AH52" i="1"/>
  <c r="AD52" i="1"/>
  <c r="U52" i="1"/>
  <c r="X52" i="1"/>
  <c r="AC52" i="1"/>
  <c r="N53" i="1"/>
  <c r="T53" i="1"/>
  <c r="AH54" i="1"/>
  <c r="AD54" i="1"/>
  <c r="U54" i="1"/>
  <c r="X54" i="1"/>
  <c r="AC54" i="1"/>
  <c r="AI54" i="1"/>
  <c r="T55" i="1"/>
  <c r="AA55" i="1"/>
  <c r="AF55" i="1"/>
  <c r="R56" i="1"/>
  <c r="X56" i="1"/>
  <c r="AI56" i="1"/>
  <c r="N57" i="1"/>
  <c r="AA57" i="1"/>
  <c r="AG58" i="1"/>
  <c r="AC58" i="1"/>
  <c r="T58" i="1"/>
  <c r="AH58" i="1"/>
  <c r="AD58" i="1"/>
  <c r="U58" i="1"/>
  <c r="AF58" i="1"/>
  <c r="AE58" i="1"/>
  <c r="AI59" i="1"/>
  <c r="Y63" i="1"/>
  <c r="P63" i="1"/>
  <c r="Z63" i="1"/>
  <c r="Q63" i="1"/>
  <c r="AI67" i="1"/>
  <c r="L250" i="1"/>
  <c r="R6" i="1"/>
  <c r="R7" i="1"/>
  <c r="R8" i="1"/>
  <c r="R9" i="1"/>
  <c r="R10" i="1"/>
  <c r="R11" i="1"/>
  <c r="R12" i="1"/>
  <c r="R13" i="1"/>
  <c r="R14" i="1"/>
  <c r="R15" i="1"/>
  <c r="R16" i="1"/>
  <c r="R17" i="1"/>
  <c r="S18" i="1"/>
  <c r="Z19" i="1"/>
  <c r="Q19" i="1"/>
  <c r="P19" i="1"/>
  <c r="V19" i="1"/>
  <c r="AB19" i="1"/>
  <c r="S20" i="1"/>
  <c r="Z21" i="1"/>
  <c r="Q21" i="1"/>
  <c r="P21" i="1"/>
  <c r="V21" i="1"/>
  <c r="AB21" i="1"/>
  <c r="S22" i="1"/>
  <c r="Z23" i="1"/>
  <c r="Q23" i="1"/>
  <c r="P23" i="1"/>
  <c r="V23" i="1"/>
  <c r="AB23" i="1"/>
  <c r="S24" i="1"/>
  <c r="AE24" i="1"/>
  <c r="Z25" i="1"/>
  <c r="Q25" i="1"/>
  <c r="P25" i="1"/>
  <c r="V25" i="1"/>
  <c r="AB25" i="1"/>
  <c r="S26" i="1"/>
  <c r="Y26" i="1"/>
  <c r="AE26" i="1"/>
  <c r="Z27" i="1"/>
  <c r="Q27" i="1"/>
  <c r="P27" i="1"/>
  <c r="V27" i="1"/>
  <c r="AB27" i="1"/>
  <c r="S28" i="1"/>
  <c r="Y28" i="1"/>
  <c r="AE28" i="1"/>
  <c r="Z29" i="1"/>
  <c r="Q29" i="1"/>
  <c r="P29" i="1"/>
  <c r="V29" i="1"/>
  <c r="AB29" i="1"/>
  <c r="S30" i="1"/>
  <c r="Y30" i="1"/>
  <c r="AE30" i="1"/>
  <c r="Z31" i="1"/>
  <c r="Q31" i="1"/>
  <c r="P31" i="1"/>
  <c r="V31" i="1"/>
  <c r="AB31" i="1"/>
  <c r="S32" i="1"/>
  <c r="AE32" i="1"/>
  <c r="Z33" i="1"/>
  <c r="Q33" i="1"/>
  <c r="P33" i="1"/>
  <c r="V33" i="1"/>
  <c r="AB33" i="1"/>
  <c r="S34" i="1"/>
  <c r="Y34" i="1"/>
  <c r="Z35" i="1"/>
  <c r="Q35" i="1"/>
  <c r="P35" i="1"/>
  <c r="V35" i="1"/>
  <c r="AB35" i="1"/>
  <c r="S36" i="1"/>
  <c r="AE36" i="1"/>
  <c r="Z37" i="1"/>
  <c r="Q37" i="1"/>
  <c r="P37" i="1"/>
  <c r="V37" i="1"/>
  <c r="AB37" i="1"/>
  <c r="S38" i="1"/>
  <c r="Y38" i="1"/>
  <c r="Z39" i="1"/>
  <c r="Q39" i="1"/>
  <c r="P39" i="1"/>
  <c r="V39" i="1"/>
  <c r="AB39" i="1"/>
  <c r="S40" i="1"/>
  <c r="Z41" i="1"/>
  <c r="Q41" i="1"/>
  <c r="P41" i="1"/>
  <c r="V41" i="1"/>
  <c r="AB41" i="1"/>
  <c r="S42" i="1"/>
  <c r="Z43" i="1"/>
  <c r="Q43" i="1"/>
  <c r="P43" i="1"/>
  <c r="V43" i="1"/>
  <c r="AB43" i="1"/>
  <c r="S44" i="1"/>
  <c r="Z45" i="1"/>
  <c r="Q45" i="1"/>
  <c r="P45" i="1"/>
  <c r="V45" i="1"/>
  <c r="AB45" i="1"/>
  <c r="S46" i="1"/>
  <c r="Z47" i="1"/>
  <c r="Q47" i="1"/>
  <c r="P47" i="1"/>
  <c r="V47" i="1"/>
  <c r="AB47" i="1"/>
  <c r="S48" i="1"/>
  <c r="Z49" i="1"/>
  <c r="Q49" i="1"/>
  <c r="P49" i="1"/>
  <c r="V49" i="1"/>
  <c r="AB49" i="1"/>
  <c r="S50" i="1"/>
  <c r="Z51" i="1"/>
  <c r="Q51" i="1"/>
  <c r="P51" i="1"/>
  <c r="V51" i="1"/>
  <c r="AB51" i="1"/>
  <c r="S52" i="1"/>
  <c r="AE52" i="1"/>
  <c r="Z53" i="1"/>
  <c r="Q53" i="1"/>
  <c r="P53" i="1"/>
  <c r="V53" i="1"/>
  <c r="AB53" i="1"/>
  <c r="S54" i="1"/>
  <c r="AE54" i="1"/>
  <c r="Z55" i="1"/>
  <c r="Q55" i="1"/>
  <c r="P55" i="1"/>
  <c r="V55" i="1"/>
  <c r="AB55" i="1"/>
  <c r="S56" i="1"/>
  <c r="Z57" i="1"/>
  <c r="Q57" i="1"/>
  <c r="P57" i="1"/>
  <c r="V57" i="1"/>
  <c r="AB57" i="1"/>
  <c r="V58" i="1"/>
  <c r="AI58" i="1"/>
  <c r="N59" i="1"/>
  <c r="Y60" i="1"/>
  <c r="P60" i="1"/>
  <c r="Z60" i="1"/>
  <c r="Q60" i="1"/>
  <c r="R60" i="1"/>
  <c r="AG61" i="1"/>
  <c r="AC61" i="1"/>
  <c r="T61" i="1"/>
  <c r="AH61" i="1"/>
  <c r="AD61" i="1"/>
  <c r="U61" i="1"/>
  <c r="AI61" i="1"/>
  <c r="AA61" i="1"/>
  <c r="V61" i="1"/>
  <c r="AF61" i="1"/>
  <c r="AG63" i="1"/>
  <c r="AC63" i="1"/>
  <c r="T63" i="1"/>
  <c r="AH63" i="1"/>
  <c r="AD63" i="1"/>
  <c r="U63" i="1"/>
  <c r="AE63" i="1"/>
  <c r="V63" i="1"/>
  <c r="S63" i="1"/>
  <c r="AF63" i="1"/>
  <c r="N65" i="1"/>
  <c r="AG66" i="1"/>
  <c r="AC66" i="1"/>
  <c r="T66" i="1"/>
  <c r="AH66" i="1"/>
  <c r="AD66" i="1"/>
  <c r="U66" i="1"/>
  <c r="AF66" i="1"/>
  <c r="N66" i="1"/>
  <c r="V66" i="1"/>
  <c r="AI66" i="1"/>
  <c r="N67" i="1"/>
  <c r="Y68" i="1"/>
  <c r="P68" i="1"/>
  <c r="Z68" i="1"/>
  <c r="Q68" i="1"/>
  <c r="R68" i="1"/>
  <c r="AG69" i="1"/>
  <c r="AC69" i="1"/>
  <c r="T69" i="1"/>
  <c r="AH69" i="1"/>
  <c r="AD69" i="1"/>
  <c r="U69" i="1"/>
  <c r="AI69" i="1"/>
  <c r="AA69" i="1"/>
  <c r="V69" i="1"/>
  <c r="AF69" i="1"/>
  <c r="AG71" i="1"/>
  <c r="AC71" i="1"/>
  <c r="T71" i="1"/>
  <c r="AH71" i="1"/>
  <c r="AD71" i="1"/>
  <c r="U71" i="1"/>
  <c r="AE71" i="1"/>
  <c r="V71" i="1"/>
  <c r="S71" i="1"/>
  <c r="AF71" i="1"/>
  <c r="N73" i="1"/>
  <c r="AG74" i="1"/>
  <c r="AC74" i="1"/>
  <c r="T74" i="1"/>
  <c r="AH74" i="1"/>
  <c r="AD74" i="1"/>
  <c r="U74" i="1"/>
  <c r="AF74" i="1"/>
  <c r="N74" i="1"/>
  <c r="V74" i="1"/>
  <c r="AI74" i="1"/>
  <c r="N75" i="1"/>
  <c r="Y76" i="1"/>
  <c r="P76" i="1"/>
  <c r="Z76" i="1"/>
  <c r="Q76" i="1"/>
  <c r="R76" i="1"/>
  <c r="AG77" i="1"/>
  <c r="AC77" i="1"/>
  <c r="T77" i="1"/>
  <c r="AH77" i="1"/>
  <c r="AD77" i="1"/>
  <c r="U77" i="1"/>
  <c r="AI77" i="1"/>
  <c r="AA77" i="1"/>
  <c r="V77" i="1"/>
  <c r="AF77" i="1"/>
  <c r="AB79" i="1"/>
  <c r="Y83" i="1"/>
  <c r="P83" i="1"/>
  <c r="Z83" i="1"/>
  <c r="Q83" i="1"/>
  <c r="X83" i="1"/>
  <c r="AI101" i="1"/>
  <c r="AE101" i="1"/>
  <c r="AA101" i="1"/>
  <c r="V101" i="1"/>
  <c r="AD101" i="1"/>
  <c r="S101" i="1"/>
  <c r="AF101" i="1"/>
  <c r="T101" i="1"/>
  <c r="N101" i="1"/>
  <c r="AH101" i="1"/>
  <c r="AG101" i="1"/>
  <c r="AB101" i="1"/>
  <c r="U101" i="1"/>
  <c r="X7" i="1"/>
  <c r="X9" i="1"/>
  <c r="X11" i="1"/>
  <c r="X12" i="1"/>
  <c r="X13" i="1"/>
  <c r="X14" i="1"/>
  <c r="X15" i="1"/>
  <c r="AH19" i="1"/>
  <c r="AD19" i="1"/>
  <c r="U19" i="1"/>
  <c r="AH21" i="1"/>
  <c r="AD21" i="1"/>
  <c r="U21" i="1"/>
  <c r="AH23" i="1"/>
  <c r="AD23" i="1"/>
  <c r="U23" i="1"/>
  <c r="AH25" i="1"/>
  <c r="AD25" i="1"/>
  <c r="U25" i="1"/>
  <c r="AC25" i="1"/>
  <c r="AH27" i="1"/>
  <c r="AD27" i="1"/>
  <c r="U27" i="1"/>
  <c r="AC27" i="1"/>
  <c r="AI27" i="1"/>
  <c r="AH29" i="1"/>
  <c r="AD29" i="1"/>
  <c r="U29" i="1"/>
  <c r="AC29" i="1"/>
  <c r="AI29" i="1"/>
  <c r="AH31" i="1"/>
  <c r="AD31" i="1"/>
  <c r="U31" i="1"/>
  <c r="AC31" i="1"/>
  <c r="AI31" i="1"/>
  <c r="AH33" i="1"/>
  <c r="AD33" i="1"/>
  <c r="U33" i="1"/>
  <c r="AC33" i="1"/>
  <c r="AI33" i="1"/>
  <c r="AH35" i="1"/>
  <c r="AD35" i="1"/>
  <c r="U35" i="1"/>
  <c r="AC35" i="1"/>
  <c r="AI35" i="1"/>
  <c r="AH37" i="1"/>
  <c r="AD37" i="1"/>
  <c r="U37" i="1"/>
  <c r="AC37" i="1"/>
  <c r="AI37" i="1"/>
  <c r="AH39" i="1"/>
  <c r="AD39" i="1"/>
  <c r="U39" i="1"/>
  <c r="AC39" i="1"/>
  <c r="AI39" i="1"/>
  <c r="AH41" i="1"/>
  <c r="AD41" i="1"/>
  <c r="U41" i="1"/>
  <c r="AC41" i="1"/>
  <c r="AI41" i="1"/>
  <c r="AH43" i="1"/>
  <c r="AD43" i="1"/>
  <c r="U43" i="1"/>
  <c r="AC43" i="1"/>
  <c r="AI43" i="1"/>
  <c r="AH45" i="1"/>
  <c r="AD45" i="1"/>
  <c r="U45" i="1"/>
  <c r="AC45" i="1"/>
  <c r="AI45" i="1"/>
  <c r="AH47" i="1"/>
  <c r="AD47" i="1"/>
  <c r="U47" i="1"/>
  <c r="AC47" i="1"/>
  <c r="AI47" i="1"/>
  <c r="AH49" i="1"/>
  <c r="AD49" i="1"/>
  <c r="U49" i="1"/>
  <c r="AC49" i="1"/>
  <c r="AI49" i="1"/>
  <c r="AH51" i="1"/>
  <c r="AD51" i="1"/>
  <c r="U51" i="1"/>
  <c r="AC51" i="1"/>
  <c r="AI51" i="1"/>
  <c r="AH53" i="1"/>
  <c r="AD53" i="1"/>
  <c r="U53" i="1"/>
  <c r="AC53" i="1"/>
  <c r="AI53" i="1"/>
  <c r="AH55" i="1"/>
  <c r="AD55" i="1"/>
  <c r="U55" i="1"/>
  <c r="AC55" i="1"/>
  <c r="AI55" i="1"/>
  <c r="AH57" i="1"/>
  <c r="AD57" i="1"/>
  <c r="U57" i="1"/>
  <c r="AC57" i="1"/>
  <c r="AI57" i="1"/>
  <c r="Y59" i="1"/>
  <c r="P59" i="1"/>
  <c r="Z59" i="1"/>
  <c r="Q59" i="1"/>
  <c r="R59" i="1"/>
  <c r="Y62" i="1"/>
  <c r="P62" i="1"/>
  <c r="Z62" i="1"/>
  <c r="Q62" i="1"/>
  <c r="X62" i="1"/>
  <c r="Y67" i="1"/>
  <c r="P67" i="1"/>
  <c r="Z67" i="1"/>
  <c r="Q67" i="1"/>
  <c r="R67" i="1"/>
  <c r="Y70" i="1"/>
  <c r="P70" i="1"/>
  <c r="Z70" i="1"/>
  <c r="Q70" i="1"/>
  <c r="X70" i="1"/>
  <c r="Y75" i="1"/>
  <c r="P75" i="1"/>
  <c r="Z75" i="1"/>
  <c r="Q75" i="1"/>
  <c r="R75" i="1"/>
  <c r="Y78" i="1"/>
  <c r="P78" i="1"/>
  <c r="Z78" i="1"/>
  <c r="Q78" i="1"/>
  <c r="X78" i="1"/>
  <c r="AI79" i="1"/>
  <c r="AG83" i="1"/>
  <c r="AC83" i="1"/>
  <c r="T83" i="1"/>
  <c r="AH83" i="1"/>
  <c r="AD83" i="1"/>
  <c r="U83" i="1"/>
  <c r="AF83" i="1"/>
  <c r="N83" i="1"/>
  <c r="AE83" i="1"/>
  <c r="V83" i="1"/>
  <c r="AI83" i="1"/>
  <c r="AA83" i="1"/>
  <c r="AB83" i="1"/>
  <c r="AI98" i="1"/>
  <c r="AE98" i="1"/>
  <c r="AA98" i="1"/>
  <c r="V98" i="1"/>
  <c r="AF98" i="1"/>
  <c r="T98" i="1"/>
  <c r="N98" i="1"/>
  <c r="AG98" i="1"/>
  <c r="AB98" i="1"/>
  <c r="U98" i="1"/>
  <c r="AC98" i="1"/>
  <c r="AD98" i="1"/>
  <c r="S98" i="1"/>
  <c r="T107" i="1"/>
  <c r="AI121" i="1"/>
  <c r="AE121" i="1"/>
  <c r="AA121" i="1"/>
  <c r="V121" i="1"/>
  <c r="AD121" i="1"/>
  <c r="S121" i="1"/>
  <c r="AF121" i="1"/>
  <c r="T121" i="1"/>
  <c r="N121" i="1"/>
  <c r="AG121" i="1"/>
  <c r="AC121" i="1"/>
  <c r="U121" i="1"/>
  <c r="AB121" i="1"/>
  <c r="AH121" i="1"/>
  <c r="X6" i="1"/>
  <c r="X8" i="1"/>
  <c r="X16" i="1"/>
  <c r="AC19" i="1"/>
  <c r="AC21" i="1"/>
  <c r="I250" i="1"/>
  <c r="Y8" i="1"/>
  <c r="Y17" i="1"/>
  <c r="AE19" i="1"/>
  <c r="Z24" i="1"/>
  <c r="Q24" i="1"/>
  <c r="S27" i="1"/>
  <c r="AE27" i="1"/>
  <c r="P28" i="1"/>
  <c r="AE29" i="1"/>
  <c r="Z32" i="1"/>
  <c r="Q32" i="1"/>
  <c r="P34" i="1"/>
  <c r="Z36" i="1"/>
  <c r="Q36" i="1"/>
  <c r="Z40" i="1"/>
  <c r="Q40" i="1"/>
  <c r="S41" i="1"/>
  <c r="AE41" i="1"/>
  <c r="Z42" i="1"/>
  <c r="Q42" i="1"/>
  <c r="P42" i="1"/>
  <c r="S43" i="1"/>
  <c r="Z44" i="1"/>
  <c r="Q44" i="1"/>
  <c r="S45" i="1"/>
  <c r="AE45" i="1"/>
  <c r="Z46" i="1"/>
  <c r="Q46" i="1"/>
  <c r="P46" i="1"/>
  <c r="S47" i="1"/>
  <c r="AE47" i="1"/>
  <c r="Z48" i="1"/>
  <c r="Q48" i="1"/>
  <c r="P48" i="1"/>
  <c r="S49" i="1"/>
  <c r="AE49" i="1"/>
  <c r="Z50" i="1"/>
  <c r="Q50" i="1"/>
  <c r="P50" i="1"/>
  <c r="S51" i="1"/>
  <c r="AE51" i="1"/>
  <c r="Z52" i="1"/>
  <c r="Q52" i="1"/>
  <c r="P52" i="1"/>
  <c r="S53" i="1"/>
  <c r="AE53" i="1"/>
  <c r="Z54" i="1"/>
  <c r="Q54" i="1"/>
  <c r="P54" i="1"/>
  <c r="S55" i="1"/>
  <c r="AE55" i="1"/>
  <c r="Z56" i="1"/>
  <c r="Q56" i="1"/>
  <c r="P56" i="1"/>
  <c r="S57" i="1"/>
  <c r="AE57" i="1"/>
  <c r="Y58" i="1"/>
  <c r="Z58" i="1"/>
  <c r="Q58" i="1"/>
  <c r="X58" i="1"/>
  <c r="P58" i="1"/>
  <c r="R58" i="1"/>
  <c r="AG59" i="1"/>
  <c r="AC59" i="1"/>
  <c r="T59" i="1"/>
  <c r="AH59" i="1"/>
  <c r="AD59" i="1"/>
  <c r="U59" i="1"/>
  <c r="AE59" i="1"/>
  <c r="V59" i="1"/>
  <c r="S59" i="1"/>
  <c r="AF59" i="1"/>
  <c r="AG62" i="1"/>
  <c r="AC62" i="1"/>
  <c r="T62" i="1"/>
  <c r="AH62" i="1"/>
  <c r="AD62" i="1"/>
  <c r="U62" i="1"/>
  <c r="AF62" i="1"/>
  <c r="N62" i="1"/>
  <c r="V62" i="1"/>
  <c r="AI62" i="1"/>
  <c r="Y64" i="1"/>
  <c r="P64" i="1"/>
  <c r="Z64" i="1"/>
  <c r="Q64" i="1"/>
  <c r="R64" i="1"/>
  <c r="AG65" i="1"/>
  <c r="AC65" i="1"/>
  <c r="T65" i="1"/>
  <c r="AH65" i="1"/>
  <c r="AD65" i="1"/>
  <c r="U65" i="1"/>
  <c r="AI65" i="1"/>
  <c r="AA65" i="1"/>
  <c r="V65" i="1"/>
  <c r="AF65" i="1"/>
  <c r="AG67" i="1"/>
  <c r="AC67" i="1"/>
  <c r="T67" i="1"/>
  <c r="AH67" i="1"/>
  <c r="AD67" i="1"/>
  <c r="U67" i="1"/>
  <c r="AE67" i="1"/>
  <c r="V67" i="1"/>
  <c r="S67" i="1"/>
  <c r="AF67" i="1"/>
  <c r="AG70" i="1"/>
  <c r="AC70" i="1"/>
  <c r="T70" i="1"/>
  <c r="AH70" i="1"/>
  <c r="AD70" i="1"/>
  <c r="U70" i="1"/>
  <c r="AF70" i="1"/>
  <c r="N70" i="1"/>
  <c r="V70" i="1"/>
  <c r="AI70" i="1"/>
  <c r="Y72" i="1"/>
  <c r="P72" i="1"/>
  <c r="Z72" i="1"/>
  <c r="Q72" i="1"/>
  <c r="R72" i="1"/>
  <c r="AG73" i="1"/>
  <c r="AC73" i="1"/>
  <c r="T73" i="1"/>
  <c r="AH73" i="1"/>
  <c r="AD73" i="1"/>
  <c r="U73" i="1"/>
  <c r="AI73" i="1"/>
  <c r="AA73" i="1"/>
  <c r="V73" i="1"/>
  <c r="AF73" i="1"/>
  <c r="AG75" i="1"/>
  <c r="AC75" i="1"/>
  <c r="T75" i="1"/>
  <c r="AH75" i="1"/>
  <c r="AD75" i="1"/>
  <c r="U75" i="1"/>
  <c r="AE75" i="1"/>
  <c r="V75" i="1"/>
  <c r="S75" i="1"/>
  <c r="AF75" i="1"/>
  <c r="AG78" i="1"/>
  <c r="AC78" i="1"/>
  <c r="T78" i="1"/>
  <c r="AH78" i="1"/>
  <c r="AD78" i="1"/>
  <c r="U78" i="1"/>
  <c r="AI78" i="1"/>
  <c r="AF78" i="1"/>
  <c r="N78" i="1"/>
  <c r="V78" i="1"/>
  <c r="Y79" i="1"/>
  <c r="P79" i="1"/>
  <c r="Z79" i="1"/>
  <c r="Q79" i="1"/>
  <c r="X79" i="1"/>
  <c r="Y80" i="1"/>
  <c r="P80" i="1"/>
  <c r="Z80" i="1"/>
  <c r="Q80" i="1"/>
  <c r="R80" i="1"/>
  <c r="AG82" i="1"/>
  <c r="AC82" i="1"/>
  <c r="T82" i="1"/>
  <c r="AH82" i="1"/>
  <c r="AD82" i="1"/>
  <c r="U82" i="1"/>
  <c r="AI82" i="1"/>
  <c r="AA82" i="1"/>
  <c r="AF82" i="1"/>
  <c r="N82" i="1"/>
  <c r="AB82" i="1"/>
  <c r="Y84" i="1"/>
  <c r="P84" i="1"/>
  <c r="Z84" i="1"/>
  <c r="Q84" i="1"/>
  <c r="X84" i="1"/>
  <c r="R84" i="1"/>
  <c r="AG87" i="1"/>
  <c r="AC87" i="1"/>
  <c r="T87" i="1"/>
  <c r="AH87" i="1"/>
  <c r="AD87" i="1"/>
  <c r="U87" i="1"/>
  <c r="AF87" i="1"/>
  <c r="N87" i="1"/>
  <c r="AE87" i="1"/>
  <c r="V87" i="1"/>
  <c r="AI87" i="1"/>
  <c r="AA87" i="1"/>
  <c r="Y88" i="1"/>
  <c r="P88" i="1"/>
  <c r="Z88" i="1"/>
  <c r="Q88" i="1"/>
  <c r="X88" i="1"/>
  <c r="R88" i="1"/>
  <c r="AG91" i="1"/>
  <c r="AC91" i="1"/>
  <c r="T91" i="1"/>
  <c r="AH91" i="1"/>
  <c r="AD91" i="1"/>
  <c r="U91" i="1"/>
  <c r="AF91" i="1"/>
  <c r="N91" i="1"/>
  <c r="AE91" i="1"/>
  <c r="V91" i="1"/>
  <c r="AI91" i="1"/>
  <c r="AA91" i="1"/>
  <c r="Y92" i="1"/>
  <c r="P92" i="1"/>
  <c r="Z92" i="1"/>
  <c r="Q92" i="1"/>
  <c r="X92" i="1"/>
  <c r="R92" i="1"/>
  <c r="AH98" i="1"/>
  <c r="AI100" i="1"/>
  <c r="AE100" i="1"/>
  <c r="AA100" i="1"/>
  <c r="V100" i="1"/>
  <c r="AH100" i="1"/>
  <c r="AC100" i="1"/>
  <c r="AD100" i="1"/>
  <c r="S100" i="1"/>
  <c r="N100" i="1"/>
  <c r="AG100" i="1"/>
  <c r="U100" i="1"/>
  <c r="AB100" i="1"/>
  <c r="R104" i="1"/>
  <c r="X104" i="1"/>
  <c r="Q104" i="1"/>
  <c r="Y104" i="1"/>
  <c r="Z104" i="1"/>
  <c r="P104" i="1"/>
  <c r="AI21" i="1"/>
  <c r="AI23" i="1"/>
  <c r="P6" i="1"/>
  <c r="Y6" i="1"/>
  <c r="P9" i="1"/>
  <c r="Y9" i="1"/>
  <c r="Y10" i="1"/>
  <c r="P13" i="1"/>
  <c r="P14" i="1"/>
  <c r="P15" i="1"/>
  <c r="Y15" i="1"/>
  <c r="P16" i="1"/>
  <c r="Y16" i="1"/>
  <c r="P17" i="1"/>
  <c r="Z18" i="1"/>
  <c r="Q18" i="1"/>
  <c r="S19" i="1"/>
  <c r="Z20" i="1"/>
  <c r="Q20" i="1"/>
  <c r="P20" i="1"/>
  <c r="S21" i="1"/>
  <c r="Z22" i="1"/>
  <c r="Q22" i="1"/>
  <c r="S23" i="1"/>
  <c r="Z26" i="1"/>
  <c r="Q26" i="1"/>
  <c r="S29" i="1"/>
  <c r="S31" i="1"/>
  <c r="AE31" i="1"/>
  <c r="P32" i="1"/>
  <c r="S33" i="1"/>
  <c r="AE33" i="1"/>
  <c r="AE35" i="1"/>
  <c r="P36" i="1"/>
  <c r="S37" i="1"/>
  <c r="AE37" i="1"/>
  <c r="P40" i="1"/>
  <c r="AE43" i="1"/>
  <c r="J6" i="1"/>
  <c r="Q11" i="1"/>
  <c r="Q13" i="1"/>
  <c r="Q16" i="1"/>
  <c r="AH18" i="1"/>
  <c r="AD18" i="1"/>
  <c r="U18" i="1"/>
  <c r="X18" i="1"/>
  <c r="AI18" i="1"/>
  <c r="T19" i="1"/>
  <c r="AH20" i="1"/>
  <c r="AD20" i="1"/>
  <c r="U20" i="1"/>
  <c r="X20" i="1"/>
  <c r="AC20" i="1"/>
  <c r="N21" i="1"/>
  <c r="AH22" i="1"/>
  <c r="AD22" i="1"/>
  <c r="U22" i="1"/>
  <c r="AC22" i="1"/>
  <c r="N23" i="1"/>
  <c r="AA23" i="1"/>
  <c r="AF23" i="1"/>
  <c r="X24" i="1"/>
  <c r="N25" i="1"/>
  <c r="AA25" i="1"/>
  <c r="AF25" i="1"/>
  <c r="R26" i="1"/>
  <c r="AC26" i="1"/>
  <c r="N27" i="1"/>
  <c r="AF27" i="1"/>
  <c r="X28" i="1"/>
  <c r="N29" i="1"/>
  <c r="AF29" i="1"/>
  <c r="R30" i="1"/>
  <c r="AI30" i="1"/>
  <c r="N31" i="1"/>
  <c r="AA31" i="1"/>
  <c r="AF31" i="1"/>
  <c r="X32" i="1"/>
  <c r="N33" i="1"/>
  <c r="AH34" i="1"/>
  <c r="AD34" i="1"/>
  <c r="U34" i="1"/>
  <c r="AC34" i="1"/>
  <c r="N35" i="1"/>
  <c r="AA35" i="1"/>
  <c r="AF35" i="1"/>
  <c r="R36" i="1"/>
  <c r="X36" i="1"/>
  <c r="AI36" i="1"/>
  <c r="N37" i="1"/>
  <c r="T37" i="1"/>
  <c r="AF37" i="1"/>
  <c r="AH38" i="1"/>
  <c r="AD38" i="1"/>
  <c r="U38" i="1"/>
  <c r="R38" i="1"/>
  <c r="X38" i="1"/>
  <c r="AC38" i="1"/>
  <c r="T39" i="1"/>
  <c r="AH40" i="1"/>
  <c r="AD40" i="1"/>
  <c r="U40" i="1"/>
  <c r="AC40" i="1"/>
  <c r="N41" i="1"/>
  <c r="AH42" i="1"/>
  <c r="AD42" i="1"/>
  <c r="U42" i="1"/>
  <c r="X42" i="1"/>
  <c r="N43" i="1"/>
  <c r="AH44" i="1"/>
  <c r="AD44" i="1"/>
  <c r="U44" i="1"/>
  <c r="X44" i="1"/>
  <c r="N45" i="1"/>
  <c r="AH46" i="1"/>
  <c r="AD46" i="1"/>
  <c r="U46" i="1"/>
  <c r="AC46" i="1"/>
  <c r="T47" i="1"/>
  <c r="AH48" i="1"/>
  <c r="AD48" i="1"/>
  <c r="U48" i="1"/>
  <c r="AC48" i="1"/>
  <c r="T49" i="1"/>
  <c r="AH50" i="1"/>
  <c r="AD50" i="1"/>
  <c r="U50" i="1"/>
  <c r="X50" i="1"/>
  <c r="AI50" i="1"/>
  <c r="T51" i="1"/>
  <c r="AF51" i="1"/>
  <c r="R52" i="1"/>
  <c r="AI52" i="1"/>
  <c r="AA53" i="1"/>
  <c r="AF53" i="1"/>
  <c r="R54" i="1"/>
  <c r="N55" i="1"/>
  <c r="AH56" i="1"/>
  <c r="AD56" i="1"/>
  <c r="U56" i="1"/>
  <c r="AC56" i="1"/>
  <c r="T57" i="1"/>
  <c r="AF57" i="1"/>
  <c r="S58" i="1"/>
  <c r="AA62" i="1"/>
  <c r="R63" i="1"/>
  <c r="Y66" i="1"/>
  <c r="P66" i="1"/>
  <c r="Z66" i="1"/>
  <c r="Q66" i="1"/>
  <c r="X66" i="1"/>
  <c r="Y71" i="1"/>
  <c r="P71" i="1"/>
  <c r="Z71" i="1"/>
  <c r="Q71" i="1"/>
  <c r="R71" i="1"/>
  <c r="Y74" i="1"/>
  <c r="P74" i="1"/>
  <c r="Z74" i="1"/>
  <c r="Q74" i="1"/>
  <c r="X74" i="1"/>
  <c r="X75" i="1"/>
  <c r="AG79" i="1"/>
  <c r="AC79" i="1"/>
  <c r="T79" i="1"/>
  <c r="AH79" i="1"/>
  <c r="AD79" i="1"/>
  <c r="U79" i="1"/>
  <c r="AF79" i="1"/>
  <c r="N79" i="1"/>
  <c r="AE79" i="1"/>
  <c r="V79" i="1"/>
  <c r="AA79" i="1"/>
  <c r="R95" i="1"/>
  <c r="P95" i="1"/>
  <c r="X95" i="1"/>
  <c r="Q95" i="1"/>
  <c r="Y95" i="1"/>
  <c r="Z95" i="1"/>
  <c r="AI105" i="1"/>
  <c r="AE105" i="1"/>
  <c r="AA105" i="1"/>
  <c r="V105" i="1"/>
  <c r="AD105" i="1"/>
  <c r="S105" i="1"/>
  <c r="AF105" i="1"/>
  <c r="T105" i="1"/>
  <c r="N105" i="1"/>
  <c r="AG105" i="1"/>
  <c r="AC105" i="1"/>
  <c r="U105" i="1"/>
  <c r="AH105" i="1"/>
  <c r="AI107" i="1"/>
  <c r="AE107" i="1"/>
  <c r="AA107" i="1"/>
  <c r="V107" i="1"/>
  <c r="AG107" i="1"/>
  <c r="AB107" i="1"/>
  <c r="U107" i="1"/>
  <c r="AH107" i="1"/>
  <c r="AC107" i="1"/>
  <c r="N107" i="1"/>
  <c r="AD107" i="1"/>
  <c r="S107" i="1"/>
  <c r="R111" i="1"/>
  <c r="P111" i="1"/>
  <c r="X111" i="1"/>
  <c r="Q111" i="1"/>
  <c r="Y111" i="1"/>
  <c r="Z111" i="1"/>
  <c r="AG86" i="1"/>
  <c r="AC86" i="1"/>
  <c r="T86" i="1"/>
  <c r="AH86" i="1"/>
  <c r="AD86" i="1"/>
  <c r="U86" i="1"/>
  <c r="S86" i="1"/>
  <c r="AB86" i="1"/>
  <c r="Y87" i="1"/>
  <c r="P87" i="1"/>
  <c r="Z87" i="1"/>
  <c r="Q87" i="1"/>
  <c r="R87" i="1"/>
  <c r="AG90" i="1"/>
  <c r="AC90" i="1"/>
  <c r="T90" i="1"/>
  <c r="AH90" i="1"/>
  <c r="AD90" i="1"/>
  <c r="U90" i="1"/>
  <c r="S90" i="1"/>
  <c r="AB90" i="1"/>
  <c r="Y91" i="1"/>
  <c r="P91" i="1"/>
  <c r="Z91" i="1"/>
  <c r="Q91" i="1"/>
  <c r="R91" i="1"/>
  <c r="AI94" i="1"/>
  <c r="AE94" i="1"/>
  <c r="AA94" i="1"/>
  <c r="V94" i="1"/>
  <c r="AF94" i="1"/>
  <c r="T94" i="1"/>
  <c r="N94" i="1"/>
  <c r="AG94" i="1"/>
  <c r="AB94" i="1"/>
  <c r="U94" i="1"/>
  <c r="AH94" i="1"/>
  <c r="AI96" i="1"/>
  <c r="AE96" i="1"/>
  <c r="AA96" i="1"/>
  <c r="V96" i="1"/>
  <c r="AH96" i="1"/>
  <c r="AC96" i="1"/>
  <c r="AD96" i="1"/>
  <c r="S96" i="1"/>
  <c r="T96" i="1"/>
  <c r="AF96" i="1"/>
  <c r="AI97" i="1"/>
  <c r="AE97" i="1"/>
  <c r="AA97" i="1"/>
  <c r="V97" i="1"/>
  <c r="AD97" i="1"/>
  <c r="S97" i="1"/>
  <c r="AF97" i="1"/>
  <c r="T97" i="1"/>
  <c r="N97" i="1"/>
  <c r="U97" i="1"/>
  <c r="AC97" i="1"/>
  <c r="R100" i="1"/>
  <c r="X100" i="1"/>
  <c r="Q100" i="1"/>
  <c r="Y100" i="1"/>
  <c r="P100" i="1"/>
  <c r="AI103" i="1"/>
  <c r="AE103" i="1"/>
  <c r="AA103" i="1"/>
  <c r="V103" i="1"/>
  <c r="AG103" i="1"/>
  <c r="AB103" i="1"/>
  <c r="U103" i="1"/>
  <c r="AH103" i="1"/>
  <c r="AC103" i="1"/>
  <c r="T103" i="1"/>
  <c r="AF103" i="1"/>
  <c r="R107" i="1"/>
  <c r="P107" i="1"/>
  <c r="X107" i="1"/>
  <c r="Q107" i="1"/>
  <c r="AI110" i="1"/>
  <c r="AE110" i="1"/>
  <c r="AA110" i="1"/>
  <c r="V110" i="1"/>
  <c r="AF110" i="1"/>
  <c r="T110" i="1"/>
  <c r="N110" i="1"/>
  <c r="AG110" i="1"/>
  <c r="AB110" i="1"/>
  <c r="U110" i="1"/>
  <c r="AH110" i="1"/>
  <c r="AI112" i="1"/>
  <c r="AE112" i="1"/>
  <c r="AA112" i="1"/>
  <c r="V112" i="1"/>
  <c r="AH112" i="1"/>
  <c r="AC112" i="1"/>
  <c r="AD112" i="1"/>
  <c r="S112" i="1"/>
  <c r="T112" i="1"/>
  <c r="AF112" i="1"/>
  <c r="AI113" i="1"/>
  <c r="AE113" i="1"/>
  <c r="AA113" i="1"/>
  <c r="V113" i="1"/>
  <c r="AD113" i="1"/>
  <c r="S113" i="1"/>
  <c r="AF113" i="1"/>
  <c r="T113" i="1"/>
  <c r="N113" i="1"/>
  <c r="U113" i="1"/>
  <c r="AC113" i="1"/>
  <c r="S114" i="1"/>
  <c r="R116" i="1"/>
  <c r="X116" i="1"/>
  <c r="Q116" i="1"/>
  <c r="Y116" i="1"/>
  <c r="P116" i="1"/>
  <c r="AI119" i="1"/>
  <c r="AE119" i="1"/>
  <c r="AA119" i="1"/>
  <c r="V119" i="1"/>
  <c r="AG119" i="1"/>
  <c r="AB119" i="1"/>
  <c r="U119" i="1"/>
  <c r="AH119" i="1"/>
  <c r="AC119" i="1"/>
  <c r="T119" i="1"/>
  <c r="AF119" i="1"/>
  <c r="R123" i="1"/>
  <c r="P123" i="1"/>
  <c r="X123" i="1"/>
  <c r="Q123" i="1"/>
  <c r="S123" i="1"/>
  <c r="AH133" i="1"/>
  <c r="AD133" i="1"/>
  <c r="U133" i="1"/>
  <c r="AE133" i="1"/>
  <c r="S133" i="1"/>
  <c r="AC133" i="1"/>
  <c r="V133" i="1"/>
  <c r="N133" i="1"/>
  <c r="AF133" i="1"/>
  <c r="AA133" i="1"/>
  <c r="AH135" i="1"/>
  <c r="AD135" i="1"/>
  <c r="U135" i="1"/>
  <c r="AE135" i="1"/>
  <c r="S135" i="1"/>
  <c r="AI135" i="1"/>
  <c r="AB135" i="1"/>
  <c r="T135" i="1"/>
  <c r="AC135" i="1"/>
  <c r="V135" i="1"/>
  <c r="N135" i="1"/>
  <c r="AI158" i="1"/>
  <c r="AE158" i="1"/>
  <c r="AA158" i="1"/>
  <c r="V158" i="1"/>
  <c r="AF158" i="1"/>
  <c r="T158" i="1"/>
  <c r="N158" i="1"/>
  <c r="AD158" i="1"/>
  <c r="AC158" i="1"/>
  <c r="U158" i="1"/>
  <c r="AG158" i="1"/>
  <c r="AB158" i="1"/>
  <c r="S158" i="1"/>
  <c r="AI169" i="1"/>
  <c r="AE169" i="1"/>
  <c r="AA169" i="1"/>
  <c r="V169" i="1"/>
  <c r="AD169" i="1"/>
  <c r="S169" i="1"/>
  <c r="AC169" i="1"/>
  <c r="U169" i="1"/>
  <c r="N169" i="1"/>
  <c r="AH169" i="1"/>
  <c r="AB169" i="1"/>
  <c r="T169" i="1"/>
  <c r="AF169" i="1"/>
  <c r="AG169" i="1"/>
  <c r="AI178" i="1"/>
  <c r="AE178" i="1"/>
  <c r="AA178" i="1"/>
  <c r="V178" i="1"/>
  <c r="AF178" i="1"/>
  <c r="T178" i="1"/>
  <c r="N178" i="1"/>
  <c r="AD178" i="1"/>
  <c r="AC178" i="1"/>
  <c r="U178" i="1"/>
  <c r="AG178" i="1"/>
  <c r="S178" i="1"/>
  <c r="AH178" i="1"/>
  <c r="R191" i="1"/>
  <c r="Y191" i="1"/>
  <c r="P191" i="1"/>
  <c r="Q191" i="1"/>
  <c r="X191" i="1"/>
  <c r="AI193" i="1"/>
  <c r="AE193" i="1"/>
  <c r="AA193" i="1"/>
  <c r="V193" i="1"/>
  <c r="AG193" i="1"/>
  <c r="AB193" i="1"/>
  <c r="U193" i="1"/>
  <c r="AD193" i="1"/>
  <c r="S193" i="1"/>
  <c r="N193" i="1"/>
  <c r="AH193" i="1"/>
  <c r="AC193" i="1"/>
  <c r="T193" i="1"/>
  <c r="AI114" i="1"/>
  <c r="AE114" i="1"/>
  <c r="AA114" i="1"/>
  <c r="V114" i="1"/>
  <c r="AF114" i="1"/>
  <c r="T114" i="1"/>
  <c r="N114" i="1"/>
  <c r="AG114" i="1"/>
  <c r="AB114" i="1"/>
  <c r="U114" i="1"/>
  <c r="AH114" i="1"/>
  <c r="AI116" i="1"/>
  <c r="AE116" i="1"/>
  <c r="AA116" i="1"/>
  <c r="V116" i="1"/>
  <c r="AH116" i="1"/>
  <c r="AC116" i="1"/>
  <c r="AD116" i="1"/>
  <c r="S116" i="1"/>
  <c r="T116" i="1"/>
  <c r="AF116" i="1"/>
  <c r="AI117" i="1"/>
  <c r="AE117" i="1"/>
  <c r="AA117" i="1"/>
  <c r="V117" i="1"/>
  <c r="AD117" i="1"/>
  <c r="S117" i="1"/>
  <c r="AF117" i="1"/>
  <c r="T117" i="1"/>
  <c r="N117" i="1"/>
  <c r="U117" i="1"/>
  <c r="AC117" i="1"/>
  <c r="R120" i="1"/>
  <c r="X120" i="1"/>
  <c r="Q120" i="1"/>
  <c r="Y120" i="1"/>
  <c r="P120" i="1"/>
  <c r="AI123" i="1"/>
  <c r="AE123" i="1"/>
  <c r="AA123" i="1"/>
  <c r="V123" i="1"/>
  <c r="AG123" i="1"/>
  <c r="AB123" i="1"/>
  <c r="U123" i="1"/>
  <c r="AH123" i="1"/>
  <c r="AC123" i="1"/>
  <c r="T123" i="1"/>
  <c r="AF123" i="1"/>
  <c r="Z127" i="1"/>
  <c r="Q127" i="1"/>
  <c r="Y127" i="1"/>
  <c r="R127" i="1"/>
  <c r="Z129" i="1"/>
  <c r="Q129" i="1"/>
  <c r="Y129" i="1"/>
  <c r="R129" i="1"/>
  <c r="P129" i="1"/>
  <c r="AH136" i="1"/>
  <c r="AD136" i="1"/>
  <c r="U136" i="1"/>
  <c r="AF136" i="1"/>
  <c r="AA136" i="1"/>
  <c r="T136" i="1"/>
  <c r="N136" i="1"/>
  <c r="AG136" i="1"/>
  <c r="AB136" i="1"/>
  <c r="V136" i="1"/>
  <c r="AC136" i="1"/>
  <c r="AE136" i="1"/>
  <c r="S136" i="1"/>
  <c r="Z143" i="1"/>
  <c r="Q143" i="1"/>
  <c r="X143" i="1"/>
  <c r="R143" i="1"/>
  <c r="Y143" i="1"/>
  <c r="P143" i="1"/>
  <c r="AH144" i="1"/>
  <c r="AD144" i="1"/>
  <c r="U144" i="1"/>
  <c r="AF144" i="1"/>
  <c r="AA144" i="1"/>
  <c r="T144" i="1"/>
  <c r="N144" i="1"/>
  <c r="AG144" i="1"/>
  <c r="AB144" i="1"/>
  <c r="V144" i="1"/>
  <c r="AC144" i="1"/>
  <c r="AE144" i="1"/>
  <c r="S144" i="1"/>
  <c r="R156" i="1"/>
  <c r="X156" i="1"/>
  <c r="Q156" i="1"/>
  <c r="Z156" i="1"/>
  <c r="Y156" i="1"/>
  <c r="AI157" i="1"/>
  <c r="AE157" i="1"/>
  <c r="AA157" i="1"/>
  <c r="V157" i="1"/>
  <c r="AD157" i="1"/>
  <c r="S157" i="1"/>
  <c r="AC157" i="1"/>
  <c r="U157" i="1"/>
  <c r="N157" i="1"/>
  <c r="AH157" i="1"/>
  <c r="AB157" i="1"/>
  <c r="T157" i="1"/>
  <c r="AF157" i="1"/>
  <c r="AG157" i="1"/>
  <c r="R168" i="1"/>
  <c r="X168" i="1"/>
  <c r="Q168" i="1"/>
  <c r="Z168" i="1"/>
  <c r="P168" i="1"/>
  <c r="AF235" i="1"/>
  <c r="AB235" i="1"/>
  <c r="S235" i="1"/>
  <c r="N235" i="1"/>
  <c r="F235" i="1"/>
  <c r="AG235" i="1"/>
  <c r="AA235" i="1"/>
  <c r="U235" i="1"/>
  <c r="AH235" i="1"/>
  <c r="AE235" i="1"/>
  <c r="AI235" i="1"/>
  <c r="AC235" i="1"/>
  <c r="T235" i="1"/>
  <c r="V235" i="1"/>
  <c r="AD235" i="1"/>
  <c r="AG60" i="1"/>
  <c r="AC60" i="1"/>
  <c r="T60" i="1"/>
  <c r="AH60" i="1"/>
  <c r="AD60" i="1"/>
  <c r="U60" i="1"/>
  <c r="S60" i="1"/>
  <c r="AB60" i="1"/>
  <c r="Y61" i="1"/>
  <c r="P61" i="1"/>
  <c r="Z61" i="1"/>
  <c r="Q61" i="1"/>
  <c r="R61" i="1"/>
  <c r="AG64" i="1"/>
  <c r="AC64" i="1"/>
  <c r="T64" i="1"/>
  <c r="AH64" i="1"/>
  <c r="AD64" i="1"/>
  <c r="U64" i="1"/>
  <c r="S64" i="1"/>
  <c r="AB64" i="1"/>
  <c r="Y65" i="1"/>
  <c r="P65" i="1"/>
  <c r="Z65" i="1"/>
  <c r="Q65" i="1"/>
  <c r="R65" i="1"/>
  <c r="AG68" i="1"/>
  <c r="AC68" i="1"/>
  <c r="T68" i="1"/>
  <c r="AH68" i="1"/>
  <c r="AD68" i="1"/>
  <c r="U68" i="1"/>
  <c r="S68" i="1"/>
  <c r="AB68" i="1"/>
  <c r="Y69" i="1"/>
  <c r="P69" i="1"/>
  <c r="Z69" i="1"/>
  <c r="Q69" i="1"/>
  <c r="R69" i="1"/>
  <c r="AG72" i="1"/>
  <c r="AC72" i="1"/>
  <c r="T72" i="1"/>
  <c r="AH72" i="1"/>
  <c r="AD72" i="1"/>
  <c r="U72" i="1"/>
  <c r="S72" i="1"/>
  <c r="AB72" i="1"/>
  <c r="Y73" i="1"/>
  <c r="P73" i="1"/>
  <c r="Z73" i="1"/>
  <c r="Q73" i="1"/>
  <c r="R73" i="1"/>
  <c r="AG76" i="1"/>
  <c r="AC76" i="1"/>
  <c r="T76" i="1"/>
  <c r="AH76" i="1"/>
  <c r="AD76" i="1"/>
  <c r="U76" i="1"/>
  <c r="S76" i="1"/>
  <c r="AB76" i="1"/>
  <c r="Y77" i="1"/>
  <c r="P77" i="1"/>
  <c r="Z77" i="1"/>
  <c r="Q77" i="1"/>
  <c r="R77" i="1"/>
  <c r="AG80" i="1"/>
  <c r="AC80" i="1"/>
  <c r="T80" i="1"/>
  <c r="AH80" i="1"/>
  <c r="AD80" i="1"/>
  <c r="U80" i="1"/>
  <c r="S80" i="1"/>
  <c r="AB80" i="1"/>
  <c r="Y81" i="1"/>
  <c r="P81" i="1"/>
  <c r="Z81" i="1"/>
  <c r="Q81" i="1"/>
  <c r="R81" i="1"/>
  <c r="AA81" i="1"/>
  <c r="AG84" i="1"/>
  <c r="AC84" i="1"/>
  <c r="T84" i="1"/>
  <c r="AH84" i="1"/>
  <c r="AD84" i="1"/>
  <c r="U84" i="1"/>
  <c r="S84" i="1"/>
  <c r="AB84" i="1"/>
  <c r="Y85" i="1"/>
  <c r="P85" i="1"/>
  <c r="Z85" i="1"/>
  <c r="Q85" i="1"/>
  <c r="R85" i="1"/>
  <c r="AA85" i="1"/>
  <c r="N86" i="1"/>
  <c r="AF86" i="1"/>
  <c r="AG88" i="1"/>
  <c r="AC88" i="1"/>
  <c r="T88" i="1"/>
  <c r="AH88" i="1"/>
  <c r="AD88" i="1"/>
  <c r="U88" i="1"/>
  <c r="S88" i="1"/>
  <c r="AB88" i="1"/>
  <c r="Y89" i="1"/>
  <c r="P89" i="1"/>
  <c r="Z89" i="1"/>
  <c r="Q89" i="1"/>
  <c r="R89" i="1"/>
  <c r="AA89" i="1"/>
  <c r="N90" i="1"/>
  <c r="AF90" i="1"/>
  <c r="AG92" i="1"/>
  <c r="AC92" i="1"/>
  <c r="T92" i="1"/>
  <c r="AH92" i="1"/>
  <c r="AD92" i="1"/>
  <c r="U92" i="1"/>
  <c r="S92" i="1"/>
  <c r="AB92" i="1"/>
  <c r="Y93" i="1"/>
  <c r="P93" i="1"/>
  <c r="Z93" i="1"/>
  <c r="Q93" i="1"/>
  <c r="R93" i="1"/>
  <c r="AC94" i="1"/>
  <c r="AI95" i="1"/>
  <c r="AE95" i="1"/>
  <c r="AA95" i="1"/>
  <c r="V95" i="1"/>
  <c r="AG95" i="1"/>
  <c r="AB95" i="1"/>
  <c r="U95" i="1"/>
  <c r="AH95" i="1"/>
  <c r="AC95" i="1"/>
  <c r="T95" i="1"/>
  <c r="AF95" i="1"/>
  <c r="N96" i="1"/>
  <c r="AH97" i="1"/>
  <c r="R99" i="1"/>
  <c r="P99" i="1"/>
  <c r="X99" i="1"/>
  <c r="Q99" i="1"/>
  <c r="S99" i="1"/>
  <c r="AI102" i="1"/>
  <c r="AE102" i="1"/>
  <c r="AA102" i="1"/>
  <c r="V102" i="1"/>
  <c r="AF102" i="1"/>
  <c r="T102" i="1"/>
  <c r="N102" i="1"/>
  <c r="AG102" i="1"/>
  <c r="AB102" i="1"/>
  <c r="U102" i="1"/>
  <c r="AH102" i="1"/>
  <c r="N103" i="1"/>
  <c r="AI104" i="1"/>
  <c r="AE104" i="1"/>
  <c r="AA104" i="1"/>
  <c r="V104" i="1"/>
  <c r="AH104" i="1"/>
  <c r="AC104" i="1"/>
  <c r="AD104" i="1"/>
  <c r="S104" i="1"/>
  <c r="T104" i="1"/>
  <c r="AF104" i="1"/>
  <c r="S106" i="1"/>
  <c r="Y107" i="1"/>
  <c r="R108" i="1"/>
  <c r="X108" i="1"/>
  <c r="Q108" i="1"/>
  <c r="Y108" i="1"/>
  <c r="P108" i="1"/>
  <c r="AC110" i="1"/>
  <c r="AI111" i="1"/>
  <c r="AE111" i="1"/>
  <c r="AA111" i="1"/>
  <c r="V111" i="1"/>
  <c r="AG111" i="1"/>
  <c r="AB111" i="1"/>
  <c r="U111" i="1"/>
  <c r="AH111" i="1"/>
  <c r="AC111" i="1"/>
  <c r="T111" i="1"/>
  <c r="AF111" i="1"/>
  <c r="N112" i="1"/>
  <c r="AH113" i="1"/>
  <c r="R115" i="1"/>
  <c r="P115" i="1"/>
  <c r="X115" i="1"/>
  <c r="Q115" i="1"/>
  <c r="S115" i="1"/>
  <c r="U116" i="1"/>
  <c r="AG116" i="1"/>
  <c r="AG117" i="1"/>
  <c r="AI118" i="1"/>
  <c r="AE118" i="1"/>
  <c r="AA118" i="1"/>
  <c r="V118" i="1"/>
  <c r="AF118" i="1"/>
  <c r="T118" i="1"/>
  <c r="N118" i="1"/>
  <c r="AG118" i="1"/>
  <c r="AB118" i="1"/>
  <c r="U118" i="1"/>
  <c r="AH118" i="1"/>
  <c r="N119" i="1"/>
  <c r="AI120" i="1"/>
  <c r="AE120" i="1"/>
  <c r="AA120" i="1"/>
  <c r="V120" i="1"/>
  <c r="AH120" i="1"/>
  <c r="AC120" i="1"/>
  <c r="AD120" i="1"/>
  <c r="S120" i="1"/>
  <c r="T120" i="1"/>
  <c r="AF120" i="1"/>
  <c r="S122" i="1"/>
  <c r="Y123" i="1"/>
  <c r="R124" i="1"/>
  <c r="X124" i="1"/>
  <c r="Q124" i="1"/>
  <c r="Y124" i="1"/>
  <c r="P124" i="1"/>
  <c r="AH127" i="1"/>
  <c r="AD127" i="1"/>
  <c r="U127" i="1"/>
  <c r="AE127" i="1"/>
  <c r="S127" i="1"/>
  <c r="AI127" i="1"/>
  <c r="AB127" i="1"/>
  <c r="T127" i="1"/>
  <c r="AC127" i="1"/>
  <c r="V127" i="1"/>
  <c r="N127" i="1"/>
  <c r="X127" i="1"/>
  <c r="S128" i="1"/>
  <c r="S130" i="1"/>
  <c r="AG133" i="1"/>
  <c r="AF135" i="1"/>
  <c r="AI136" i="1"/>
  <c r="S138" i="1"/>
  <c r="AI144" i="1"/>
  <c r="S146" i="1"/>
  <c r="AI162" i="1"/>
  <c r="AE162" i="1"/>
  <c r="AA162" i="1"/>
  <c r="V162" i="1"/>
  <c r="AF162" i="1"/>
  <c r="T162" i="1"/>
  <c r="N162" i="1"/>
  <c r="AD162" i="1"/>
  <c r="AC162" i="1"/>
  <c r="U162" i="1"/>
  <c r="AG162" i="1"/>
  <c r="S162" i="1"/>
  <c r="AH162" i="1"/>
  <c r="AI174" i="1"/>
  <c r="AE174" i="1"/>
  <c r="AA174" i="1"/>
  <c r="V174" i="1"/>
  <c r="AF174" i="1"/>
  <c r="T174" i="1"/>
  <c r="N174" i="1"/>
  <c r="AD174" i="1"/>
  <c r="AC174" i="1"/>
  <c r="U174" i="1"/>
  <c r="AG174" i="1"/>
  <c r="AB174" i="1"/>
  <c r="S174" i="1"/>
  <c r="AI185" i="1"/>
  <c r="AE185" i="1"/>
  <c r="AA185" i="1"/>
  <c r="V185" i="1"/>
  <c r="AD185" i="1"/>
  <c r="S185" i="1"/>
  <c r="AC185" i="1"/>
  <c r="U185" i="1"/>
  <c r="N185" i="1"/>
  <c r="AH185" i="1"/>
  <c r="AB185" i="1"/>
  <c r="T185" i="1"/>
  <c r="AF185" i="1"/>
  <c r="AG185" i="1"/>
  <c r="AG81" i="1"/>
  <c r="AC81" i="1"/>
  <c r="T81" i="1"/>
  <c r="AH81" i="1"/>
  <c r="AD81" i="1"/>
  <c r="U81" i="1"/>
  <c r="S81" i="1"/>
  <c r="AB81" i="1"/>
  <c r="Y82" i="1"/>
  <c r="P82" i="1"/>
  <c r="Z82" i="1"/>
  <c r="Q82" i="1"/>
  <c r="R82" i="1"/>
  <c r="AG85" i="1"/>
  <c r="AC85" i="1"/>
  <c r="T85" i="1"/>
  <c r="AH85" i="1"/>
  <c r="AD85" i="1"/>
  <c r="U85" i="1"/>
  <c r="S85" i="1"/>
  <c r="AB85" i="1"/>
  <c r="Y86" i="1"/>
  <c r="P86" i="1"/>
  <c r="Z86" i="1"/>
  <c r="Q86" i="1"/>
  <c r="R86" i="1"/>
  <c r="AA86" i="1"/>
  <c r="AI86" i="1"/>
  <c r="X87" i="1"/>
  <c r="AG89" i="1"/>
  <c r="AC89" i="1"/>
  <c r="T89" i="1"/>
  <c r="AH89" i="1"/>
  <c r="AD89" i="1"/>
  <c r="U89" i="1"/>
  <c r="S89" i="1"/>
  <c r="AB89" i="1"/>
  <c r="Y90" i="1"/>
  <c r="P90" i="1"/>
  <c r="Z90" i="1"/>
  <c r="Q90" i="1"/>
  <c r="R90" i="1"/>
  <c r="AA90" i="1"/>
  <c r="AI90" i="1"/>
  <c r="X91" i="1"/>
  <c r="AI93" i="1"/>
  <c r="AE93" i="1"/>
  <c r="AA93" i="1"/>
  <c r="AD93" i="1"/>
  <c r="T93" i="1"/>
  <c r="AF93" i="1"/>
  <c r="U93" i="1"/>
  <c r="S93" i="1"/>
  <c r="AC93" i="1"/>
  <c r="S94" i="1"/>
  <c r="AD94" i="1"/>
  <c r="R96" i="1"/>
  <c r="X96" i="1"/>
  <c r="Q96" i="1"/>
  <c r="Y96" i="1"/>
  <c r="P96" i="1"/>
  <c r="AB96" i="1"/>
  <c r="AB97" i="1"/>
  <c r="AI99" i="1"/>
  <c r="AE99" i="1"/>
  <c r="AA99" i="1"/>
  <c r="V99" i="1"/>
  <c r="AG99" i="1"/>
  <c r="AB99" i="1"/>
  <c r="U99" i="1"/>
  <c r="AH99" i="1"/>
  <c r="AC99" i="1"/>
  <c r="T99" i="1"/>
  <c r="AF99" i="1"/>
  <c r="Z100" i="1"/>
  <c r="R103" i="1"/>
  <c r="P103" i="1"/>
  <c r="X103" i="1"/>
  <c r="Q103" i="1"/>
  <c r="S103" i="1"/>
  <c r="AD103" i="1"/>
  <c r="AI106" i="1"/>
  <c r="AE106" i="1"/>
  <c r="AA106" i="1"/>
  <c r="V106" i="1"/>
  <c r="AF106" i="1"/>
  <c r="T106" i="1"/>
  <c r="N106" i="1"/>
  <c r="AG106" i="1"/>
  <c r="AB106" i="1"/>
  <c r="U106" i="1"/>
  <c r="AH106" i="1"/>
  <c r="Z107" i="1"/>
  <c r="AI108" i="1"/>
  <c r="AE108" i="1"/>
  <c r="AA108" i="1"/>
  <c r="V108" i="1"/>
  <c r="AH108" i="1"/>
  <c r="AC108" i="1"/>
  <c r="AD108" i="1"/>
  <c r="S108" i="1"/>
  <c r="T108" i="1"/>
  <c r="AF108" i="1"/>
  <c r="AI109" i="1"/>
  <c r="AE109" i="1"/>
  <c r="AA109" i="1"/>
  <c r="V109" i="1"/>
  <c r="AD109" i="1"/>
  <c r="S109" i="1"/>
  <c r="AF109" i="1"/>
  <c r="T109" i="1"/>
  <c r="N109" i="1"/>
  <c r="U109" i="1"/>
  <c r="AC109" i="1"/>
  <c r="S110" i="1"/>
  <c r="AD110" i="1"/>
  <c r="R112" i="1"/>
  <c r="X112" i="1"/>
  <c r="Q112" i="1"/>
  <c r="Y112" i="1"/>
  <c r="P112" i="1"/>
  <c r="AB112" i="1"/>
  <c r="AB113" i="1"/>
  <c r="AC114" i="1"/>
  <c r="AI115" i="1"/>
  <c r="AE115" i="1"/>
  <c r="AA115" i="1"/>
  <c r="V115" i="1"/>
  <c r="AG115" i="1"/>
  <c r="AB115" i="1"/>
  <c r="U115" i="1"/>
  <c r="AH115" i="1"/>
  <c r="AC115" i="1"/>
  <c r="T115" i="1"/>
  <c r="AF115" i="1"/>
  <c r="N116" i="1"/>
  <c r="Z116" i="1"/>
  <c r="AH117" i="1"/>
  <c r="R119" i="1"/>
  <c r="P119" i="1"/>
  <c r="X119" i="1"/>
  <c r="Q119" i="1"/>
  <c r="S119" i="1"/>
  <c r="AD119" i="1"/>
  <c r="AI122" i="1"/>
  <c r="AE122" i="1"/>
  <c r="AA122" i="1"/>
  <c r="V122" i="1"/>
  <c r="AF122" i="1"/>
  <c r="T122" i="1"/>
  <c r="N122" i="1"/>
  <c r="AG122" i="1"/>
  <c r="AB122" i="1"/>
  <c r="U122" i="1"/>
  <c r="AH122" i="1"/>
  <c r="N123" i="1"/>
  <c r="Z123" i="1"/>
  <c r="AI124" i="1"/>
  <c r="AE124" i="1"/>
  <c r="AA124" i="1"/>
  <c r="V124" i="1"/>
  <c r="AH124" i="1"/>
  <c r="AC124" i="1"/>
  <c r="AD124" i="1"/>
  <c r="S124" i="1"/>
  <c r="T124" i="1"/>
  <c r="AF124" i="1"/>
  <c r="AH125" i="1"/>
  <c r="AE125" i="1"/>
  <c r="AA125" i="1"/>
  <c r="V125" i="1"/>
  <c r="AD125" i="1"/>
  <c r="S125" i="1"/>
  <c r="AF125" i="1"/>
  <c r="T125" i="1"/>
  <c r="N125" i="1"/>
  <c r="U125" i="1"/>
  <c r="AC125" i="1"/>
  <c r="AH128" i="1"/>
  <c r="AD128" i="1"/>
  <c r="U128" i="1"/>
  <c r="AG128" i="1"/>
  <c r="AB128" i="1"/>
  <c r="V128" i="1"/>
  <c r="AE128" i="1"/>
  <c r="N128" i="1"/>
  <c r="AF128" i="1"/>
  <c r="T128" i="1"/>
  <c r="AC128" i="1"/>
  <c r="X129" i="1"/>
  <c r="AH130" i="1"/>
  <c r="AD130" i="1"/>
  <c r="U130" i="1"/>
  <c r="AG130" i="1"/>
  <c r="AB130" i="1"/>
  <c r="V130" i="1"/>
  <c r="AC130" i="1"/>
  <c r="T130" i="1"/>
  <c r="AE130" i="1"/>
  <c r="N130" i="1"/>
  <c r="AI130" i="1"/>
  <c r="T133" i="1"/>
  <c r="AI133" i="1"/>
  <c r="Z135" i="1"/>
  <c r="Q135" i="1"/>
  <c r="Y135" i="1"/>
  <c r="R135" i="1"/>
  <c r="AG135" i="1"/>
  <c r="Z137" i="1"/>
  <c r="Q137" i="1"/>
  <c r="X137" i="1"/>
  <c r="R137" i="1"/>
  <c r="Y137" i="1"/>
  <c r="P137" i="1"/>
  <c r="AH138" i="1"/>
  <c r="AD138" i="1"/>
  <c r="U138" i="1"/>
  <c r="AF138" i="1"/>
  <c r="AA138" i="1"/>
  <c r="T138" i="1"/>
  <c r="N138" i="1"/>
  <c r="AG138" i="1"/>
  <c r="AB138" i="1"/>
  <c r="V138" i="1"/>
  <c r="AC138" i="1"/>
  <c r="Z145" i="1"/>
  <c r="Q145" i="1"/>
  <c r="X145" i="1"/>
  <c r="R145" i="1"/>
  <c r="Y145" i="1"/>
  <c r="P145" i="1"/>
  <c r="AH146" i="1"/>
  <c r="AD146" i="1"/>
  <c r="U146" i="1"/>
  <c r="AF146" i="1"/>
  <c r="AA146" i="1"/>
  <c r="T146" i="1"/>
  <c r="N146" i="1"/>
  <c r="AG146" i="1"/>
  <c r="AB146" i="1"/>
  <c r="V146" i="1"/>
  <c r="AC146" i="1"/>
  <c r="AH152" i="1"/>
  <c r="AD152" i="1"/>
  <c r="U152" i="1"/>
  <c r="AF152" i="1"/>
  <c r="AA152" i="1"/>
  <c r="T152" i="1"/>
  <c r="N152" i="1"/>
  <c r="AE152" i="1"/>
  <c r="S152" i="1"/>
  <c r="AG152" i="1"/>
  <c r="AB152" i="1"/>
  <c r="V152" i="1"/>
  <c r="AC152" i="1"/>
  <c r="AI152" i="1"/>
  <c r="AH158" i="1"/>
  <c r="R172" i="1"/>
  <c r="X172" i="1"/>
  <c r="Q172" i="1"/>
  <c r="Z172" i="1"/>
  <c r="Y172" i="1"/>
  <c r="AI173" i="1"/>
  <c r="AE173" i="1"/>
  <c r="AA173" i="1"/>
  <c r="V173" i="1"/>
  <c r="AD173" i="1"/>
  <c r="S173" i="1"/>
  <c r="AC173" i="1"/>
  <c r="U173" i="1"/>
  <c r="N173" i="1"/>
  <c r="AH173" i="1"/>
  <c r="AB173" i="1"/>
  <c r="T173" i="1"/>
  <c r="AF173" i="1"/>
  <c r="AG173" i="1"/>
  <c r="AB178" i="1"/>
  <c r="R184" i="1"/>
  <c r="X184" i="1"/>
  <c r="Q184" i="1"/>
  <c r="Z184" i="1"/>
  <c r="P184" i="1"/>
  <c r="AI187" i="1"/>
  <c r="AE187" i="1"/>
  <c r="AA187" i="1"/>
  <c r="V187" i="1"/>
  <c r="AD187" i="1"/>
  <c r="S187" i="1"/>
  <c r="AG187" i="1"/>
  <c r="AB187" i="1"/>
  <c r="U187" i="1"/>
  <c r="N187" i="1"/>
  <c r="AH187" i="1"/>
  <c r="AC187" i="1"/>
  <c r="T187" i="1"/>
  <c r="Z200" i="1"/>
  <c r="Q200" i="1"/>
  <c r="R200" i="1"/>
  <c r="X200" i="1"/>
  <c r="Y200" i="1"/>
  <c r="P200" i="1"/>
  <c r="P94" i="1"/>
  <c r="Z97" i="1"/>
  <c r="P98" i="1"/>
  <c r="Z101" i="1"/>
  <c r="P102" i="1"/>
  <c r="Z105" i="1"/>
  <c r="P106" i="1"/>
  <c r="Z109" i="1"/>
  <c r="P110" i="1"/>
  <c r="Z113" i="1"/>
  <c r="P114" i="1"/>
  <c r="Z117" i="1"/>
  <c r="P118" i="1"/>
  <c r="Z121" i="1"/>
  <c r="P122" i="1"/>
  <c r="Z125" i="1"/>
  <c r="AH126" i="1"/>
  <c r="AD126" i="1"/>
  <c r="U126" i="1"/>
  <c r="AG126" i="1"/>
  <c r="AB126" i="1"/>
  <c r="V126" i="1"/>
  <c r="S126" i="1"/>
  <c r="AA126" i="1"/>
  <c r="AI126" i="1"/>
  <c r="T129" i="1"/>
  <c r="AB129" i="1"/>
  <c r="AH131" i="1"/>
  <c r="AD131" i="1"/>
  <c r="U131" i="1"/>
  <c r="AE131" i="1"/>
  <c r="S131" i="1"/>
  <c r="AA131" i="1"/>
  <c r="AG131" i="1"/>
  <c r="T132" i="1"/>
  <c r="Z133" i="1"/>
  <c r="Q133" i="1"/>
  <c r="Y133" i="1"/>
  <c r="P133" i="1"/>
  <c r="X133" i="1"/>
  <c r="AH134" i="1"/>
  <c r="AD134" i="1"/>
  <c r="U134" i="1"/>
  <c r="AG134" i="1"/>
  <c r="AB134" i="1"/>
  <c r="V134" i="1"/>
  <c r="S134" i="1"/>
  <c r="AA134" i="1"/>
  <c r="AI134" i="1"/>
  <c r="Z141" i="1"/>
  <c r="Q141" i="1"/>
  <c r="X141" i="1"/>
  <c r="R141" i="1"/>
  <c r="Y141" i="1"/>
  <c r="P141" i="1"/>
  <c r="AH142" i="1"/>
  <c r="AD142" i="1"/>
  <c r="U142" i="1"/>
  <c r="AF142" i="1"/>
  <c r="AA142" i="1"/>
  <c r="T142" i="1"/>
  <c r="N142" i="1"/>
  <c r="AG142" i="1"/>
  <c r="AB142" i="1"/>
  <c r="V142" i="1"/>
  <c r="AI142" i="1"/>
  <c r="Z149" i="1"/>
  <c r="Q149" i="1"/>
  <c r="X149" i="1"/>
  <c r="R149" i="1"/>
  <c r="Y149" i="1"/>
  <c r="P149" i="1"/>
  <c r="AH150" i="1"/>
  <c r="AD150" i="1"/>
  <c r="U150" i="1"/>
  <c r="AF150" i="1"/>
  <c r="AA150" i="1"/>
  <c r="T150" i="1"/>
  <c r="N150" i="1"/>
  <c r="AE150" i="1"/>
  <c r="S150" i="1"/>
  <c r="AG150" i="1"/>
  <c r="AB150" i="1"/>
  <c r="V150" i="1"/>
  <c r="AH154" i="1"/>
  <c r="AD154" i="1"/>
  <c r="U154" i="1"/>
  <c r="AF154" i="1"/>
  <c r="AA154" i="1"/>
  <c r="T154" i="1"/>
  <c r="N154" i="1"/>
  <c r="AE154" i="1"/>
  <c r="S154" i="1"/>
  <c r="AG154" i="1"/>
  <c r="AB154" i="1"/>
  <c r="V154" i="1"/>
  <c r="R164" i="1"/>
  <c r="X164" i="1"/>
  <c r="Q164" i="1"/>
  <c r="Z164" i="1"/>
  <c r="Y164" i="1"/>
  <c r="AI165" i="1"/>
  <c r="AE165" i="1"/>
  <c r="AA165" i="1"/>
  <c r="V165" i="1"/>
  <c r="AD165" i="1"/>
  <c r="S165" i="1"/>
  <c r="AC165" i="1"/>
  <c r="U165" i="1"/>
  <c r="N165" i="1"/>
  <c r="AH165" i="1"/>
  <c r="AB165" i="1"/>
  <c r="T165" i="1"/>
  <c r="AF165" i="1"/>
  <c r="AG165" i="1"/>
  <c r="AI170" i="1"/>
  <c r="AE170" i="1"/>
  <c r="AA170" i="1"/>
  <c r="V170" i="1"/>
  <c r="AF170" i="1"/>
  <c r="T170" i="1"/>
  <c r="N170" i="1"/>
  <c r="AD170" i="1"/>
  <c r="AC170" i="1"/>
  <c r="U170" i="1"/>
  <c r="AG170" i="1"/>
  <c r="S170" i="1"/>
  <c r="AH170" i="1"/>
  <c r="R180" i="1"/>
  <c r="X180" i="1"/>
  <c r="Q180" i="1"/>
  <c r="Z180" i="1"/>
  <c r="Y180" i="1"/>
  <c r="AI181" i="1"/>
  <c r="AE181" i="1"/>
  <c r="AA181" i="1"/>
  <c r="V181" i="1"/>
  <c r="AD181" i="1"/>
  <c r="S181" i="1"/>
  <c r="AC181" i="1"/>
  <c r="U181" i="1"/>
  <c r="N181" i="1"/>
  <c r="AH181" i="1"/>
  <c r="AB181" i="1"/>
  <c r="T181" i="1"/>
  <c r="AF181" i="1"/>
  <c r="AG181" i="1"/>
  <c r="Z198" i="1"/>
  <c r="Q198" i="1"/>
  <c r="R198" i="1"/>
  <c r="X198" i="1"/>
  <c r="Y198" i="1"/>
  <c r="P198" i="1"/>
  <c r="Z94" i="1"/>
  <c r="Z98" i="1"/>
  <c r="Z102" i="1"/>
  <c r="Z106" i="1"/>
  <c r="Z110" i="1"/>
  <c r="Z114" i="1"/>
  <c r="Z118" i="1"/>
  <c r="Z122" i="1"/>
  <c r="AH129" i="1"/>
  <c r="AD129" i="1"/>
  <c r="U129" i="1"/>
  <c r="AE129" i="1"/>
  <c r="S129" i="1"/>
  <c r="AA129" i="1"/>
  <c r="AG129" i="1"/>
  <c r="Z131" i="1"/>
  <c r="Q131" i="1"/>
  <c r="Y131" i="1"/>
  <c r="P131" i="1"/>
  <c r="X131" i="1"/>
  <c r="AH132" i="1"/>
  <c r="AD132" i="1"/>
  <c r="U132" i="1"/>
  <c r="AG132" i="1"/>
  <c r="AB132" i="1"/>
  <c r="V132" i="1"/>
  <c r="S132" i="1"/>
  <c r="AA132" i="1"/>
  <c r="AI132" i="1"/>
  <c r="Z139" i="1"/>
  <c r="Q139" i="1"/>
  <c r="X139" i="1"/>
  <c r="R139" i="1"/>
  <c r="Y139" i="1"/>
  <c r="P139" i="1"/>
  <c r="AH140" i="1"/>
  <c r="AD140" i="1"/>
  <c r="U140" i="1"/>
  <c r="AF140" i="1"/>
  <c r="AA140" i="1"/>
  <c r="T140" i="1"/>
  <c r="N140" i="1"/>
  <c r="AG140" i="1"/>
  <c r="AB140" i="1"/>
  <c r="V140" i="1"/>
  <c r="AI140" i="1"/>
  <c r="Z147" i="1"/>
  <c r="Q147" i="1"/>
  <c r="X147" i="1"/>
  <c r="R147" i="1"/>
  <c r="Y147" i="1"/>
  <c r="P147" i="1"/>
  <c r="AH148" i="1"/>
  <c r="AD148" i="1"/>
  <c r="U148" i="1"/>
  <c r="AF148" i="1"/>
  <c r="AA148" i="1"/>
  <c r="T148" i="1"/>
  <c r="N148" i="1"/>
  <c r="AG148" i="1"/>
  <c r="AB148" i="1"/>
  <c r="V148" i="1"/>
  <c r="AI148" i="1"/>
  <c r="R160" i="1"/>
  <c r="X160" i="1"/>
  <c r="Q160" i="1"/>
  <c r="Z160" i="1"/>
  <c r="Y160" i="1"/>
  <c r="AI161" i="1"/>
  <c r="AE161" i="1"/>
  <c r="AA161" i="1"/>
  <c r="V161" i="1"/>
  <c r="AD161" i="1"/>
  <c r="S161" i="1"/>
  <c r="AC161" i="1"/>
  <c r="U161" i="1"/>
  <c r="N161" i="1"/>
  <c r="AH161" i="1"/>
  <c r="AB161" i="1"/>
  <c r="T161" i="1"/>
  <c r="AF161" i="1"/>
  <c r="AG161" i="1"/>
  <c r="AI166" i="1"/>
  <c r="AE166" i="1"/>
  <c r="AA166" i="1"/>
  <c r="V166" i="1"/>
  <c r="AF166" i="1"/>
  <c r="T166" i="1"/>
  <c r="N166" i="1"/>
  <c r="AD166" i="1"/>
  <c r="AC166" i="1"/>
  <c r="U166" i="1"/>
  <c r="AG166" i="1"/>
  <c r="S166" i="1"/>
  <c r="AH166" i="1"/>
  <c r="R176" i="1"/>
  <c r="X176" i="1"/>
  <c r="Q176" i="1"/>
  <c r="Z176" i="1"/>
  <c r="Y176" i="1"/>
  <c r="AI177" i="1"/>
  <c r="AE177" i="1"/>
  <c r="AA177" i="1"/>
  <c r="V177" i="1"/>
  <c r="AD177" i="1"/>
  <c r="S177" i="1"/>
  <c r="AC177" i="1"/>
  <c r="U177" i="1"/>
  <c r="N177" i="1"/>
  <c r="AH177" i="1"/>
  <c r="AB177" i="1"/>
  <c r="T177" i="1"/>
  <c r="AF177" i="1"/>
  <c r="AG177" i="1"/>
  <c r="AI182" i="1"/>
  <c r="AE182" i="1"/>
  <c r="AA182" i="1"/>
  <c r="V182" i="1"/>
  <c r="AF182" i="1"/>
  <c r="T182" i="1"/>
  <c r="N182" i="1"/>
  <c r="AD182" i="1"/>
  <c r="AC182" i="1"/>
  <c r="U182" i="1"/>
  <c r="AG182" i="1"/>
  <c r="S182" i="1"/>
  <c r="AH182" i="1"/>
  <c r="R189" i="1"/>
  <c r="P189" i="1"/>
  <c r="Y189" i="1"/>
  <c r="Q189" i="1"/>
  <c r="X189" i="1"/>
  <c r="Q206" i="1"/>
  <c r="R206" i="1"/>
  <c r="X206" i="1"/>
  <c r="Y206" i="1"/>
  <c r="P206" i="1"/>
  <c r="Z126" i="1"/>
  <c r="Q126" i="1"/>
  <c r="P126" i="1"/>
  <c r="Z128" i="1"/>
  <c r="Q128" i="1"/>
  <c r="P128" i="1"/>
  <c r="Z130" i="1"/>
  <c r="Q130" i="1"/>
  <c r="P130" i="1"/>
  <c r="Z132" i="1"/>
  <c r="Q132" i="1"/>
  <c r="P132" i="1"/>
  <c r="Z134" i="1"/>
  <c r="Q134" i="1"/>
  <c r="P134" i="1"/>
  <c r="Z136" i="1"/>
  <c r="Q136" i="1"/>
  <c r="P136" i="1"/>
  <c r="S137" i="1"/>
  <c r="Z138" i="1"/>
  <c r="Q138" i="1"/>
  <c r="P138" i="1"/>
  <c r="S139" i="1"/>
  <c r="Z140" i="1"/>
  <c r="Q140" i="1"/>
  <c r="P140" i="1"/>
  <c r="S141" i="1"/>
  <c r="Z142" i="1"/>
  <c r="Q142" i="1"/>
  <c r="P142" i="1"/>
  <c r="S143" i="1"/>
  <c r="Z144" i="1"/>
  <c r="Q144" i="1"/>
  <c r="P144" i="1"/>
  <c r="S145" i="1"/>
  <c r="Z146" i="1"/>
  <c r="Q146" i="1"/>
  <c r="P146" i="1"/>
  <c r="S147" i="1"/>
  <c r="Z148" i="1"/>
  <c r="Q148" i="1"/>
  <c r="P148" i="1"/>
  <c r="S149" i="1"/>
  <c r="Z150" i="1"/>
  <c r="Q150" i="1"/>
  <c r="P150" i="1"/>
  <c r="S151" i="1"/>
  <c r="Z152" i="1"/>
  <c r="Q152" i="1"/>
  <c r="P152" i="1"/>
  <c r="S153" i="1"/>
  <c r="Z154" i="1"/>
  <c r="Q154" i="1"/>
  <c r="P154" i="1"/>
  <c r="S155" i="1"/>
  <c r="Z155" i="1"/>
  <c r="N156" i="1"/>
  <c r="U156" i="1"/>
  <c r="P157" i="1"/>
  <c r="AI159" i="1"/>
  <c r="AE159" i="1"/>
  <c r="AA159" i="1"/>
  <c r="V159" i="1"/>
  <c r="AG159" i="1"/>
  <c r="AB159" i="1"/>
  <c r="U159" i="1"/>
  <c r="S159" i="1"/>
  <c r="AH159" i="1"/>
  <c r="N160" i="1"/>
  <c r="U160" i="1"/>
  <c r="P161" i="1"/>
  <c r="AI163" i="1"/>
  <c r="AE163" i="1"/>
  <c r="AA163" i="1"/>
  <c r="V163" i="1"/>
  <c r="AG163" i="1"/>
  <c r="AB163" i="1"/>
  <c r="U163" i="1"/>
  <c r="S163" i="1"/>
  <c r="AH163" i="1"/>
  <c r="N164" i="1"/>
  <c r="U164" i="1"/>
  <c r="P165" i="1"/>
  <c r="AI167" i="1"/>
  <c r="AE167" i="1"/>
  <c r="AA167" i="1"/>
  <c r="V167" i="1"/>
  <c r="AG167" i="1"/>
  <c r="AB167" i="1"/>
  <c r="U167" i="1"/>
  <c r="S167" i="1"/>
  <c r="AH167" i="1"/>
  <c r="N168" i="1"/>
  <c r="U168" i="1"/>
  <c r="P169" i="1"/>
  <c r="AI171" i="1"/>
  <c r="AE171" i="1"/>
  <c r="AA171" i="1"/>
  <c r="V171" i="1"/>
  <c r="AG171" i="1"/>
  <c r="AB171" i="1"/>
  <c r="U171" i="1"/>
  <c r="S171" i="1"/>
  <c r="AH171" i="1"/>
  <c r="N172" i="1"/>
  <c r="U172" i="1"/>
  <c r="P173" i="1"/>
  <c r="AI175" i="1"/>
  <c r="AE175" i="1"/>
  <c r="AA175" i="1"/>
  <c r="V175" i="1"/>
  <c r="AG175" i="1"/>
  <c r="AB175" i="1"/>
  <c r="U175" i="1"/>
  <c r="S175" i="1"/>
  <c r="AH175" i="1"/>
  <c r="N176" i="1"/>
  <c r="U176" i="1"/>
  <c r="P177" i="1"/>
  <c r="AI179" i="1"/>
  <c r="AE179" i="1"/>
  <c r="AA179" i="1"/>
  <c r="V179" i="1"/>
  <c r="AG179" i="1"/>
  <c r="AB179" i="1"/>
  <c r="U179" i="1"/>
  <c r="S179" i="1"/>
  <c r="AH179" i="1"/>
  <c r="N180" i="1"/>
  <c r="U180" i="1"/>
  <c r="P181" i="1"/>
  <c r="AI183" i="1"/>
  <c r="AE183" i="1"/>
  <c r="AA183" i="1"/>
  <c r="V183" i="1"/>
  <c r="AG183" i="1"/>
  <c r="AB183" i="1"/>
  <c r="U183" i="1"/>
  <c r="S183" i="1"/>
  <c r="AH183" i="1"/>
  <c r="N184" i="1"/>
  <c r="U184" i="1"/>
  <c r="P185" i="1"/>
  <c r="AI186" i="1"/>
  <c r="AE186" i="1"/>
  <c r="AA186" i="1"/>
  <c r="V186" i="1"/>
  <c r="AH186" i="1"/>
  <c r="AC186" i="1"/>
  <c r="AF186" i="1"/>
  <c r="T186" i="1"/>
  <c r="N186" i="1"/>
  <c r="S186" i="1"/>
  <c r="AB186" i="1"/>
  <c r="AI188" i="1"/>
  <c r="AE188" i="1"/>
  <c r="AA188" i="1"/>
  <c r="V188" i="1"/>
  <c r="AF188" i="1"/>
  <c r="T188" i="1"/>
  <c r="N188" i="1"/>
  <c r="AH188" i="1"/>
  <c r="AC188" i="1"/>
  <c r="U188" i="1"/>
  <c r="AG188" i="1"/>
  <c r="AH194" i="1"/>
  <c r="AI194" i="1"/>
  <c r="AE194" i="1"/>
  <c r="AA194" i="1"/>
  <c r="V194" i="1"/>
  <c r="AC194" i="1"/>
  <c r="AF194" i="1"/>
  <c r="T194" i="1"/>
  <c r="N194" i="1"/>
  <c r="S194" i="1"/>
  <c r="AB194" i="1"/>
  <c r="AH195" i="1"/>
  <c r="AD195" i="1"/>
  <c r="U195" i="1"/>
  <c r="AI195" i="1"/>
  <c r="AE195" i="1"/>
  <c r="AA195" i="1"/>
  <c r="V195" i="1"/>
  <c r="AG195" i="1"/>
  <c r="AC195" i="1"/>
  <c r="T195" i="1"/>
  <c r="N197" i="1"/>
  <c r="N199" i="1"/>
  <c r="AH201" i="1"/>
  <c r="AD201" i="1"/>
  <c r="U201" i="1"/>
  <c r="AI201" i="1"/>
  <c r="AE201" i="1"/>
  <c r="AA201" i="1"/>
  <c r="V201" i="1"/>
  <c r="AC201" i="1"/>
  <c r="T201" i="1"/>
  <c r="AG201" i="1"/>
  <c r="AH203" i="1"/>
  <c r="AD203" i="1"/>
  <c r="U203" i="1"/>
  <c r="AI203" i="1"/>
  <c r="AE203" i="1"/>
  <c r="AA203" i="1"/>
  <c r="V203" i="1"/>
  <c r="AG203" i="1"/>
  <c r="AC203" i="1"/>
  <c r="T203" i="1"/>
  <c r="N205" i="1"/>
  <c r="AF219" i="1"/>
  <c r="AB219" i="1"/>
  <c r="S219" i="1"/>
  <c r="N219" i="1"/>
  <c r="F219" i="1"/>
  <c r="AI219" i="1"/>
  <c r="AD219" i="1"/>
  <c r="AE219" i="1"/>
  <c r="T219" i="1"/>
  <c r="AA219" i="1"/>
  <c r="AH219" i="1"/>
  <c r="V219" i="1"/>
  <c r="AC219" i="1"/>
  <c r="AH224" i="1"/>
  <c r="AD224" i="1"/>
  <c r="U224" i="1"/>
  <c r="AF224" i="1"/>
  <c r="AB224" i="1"/>
  <c r="S224" i="1"/>
  <c r="N224" i="1"/>
  <c r="AI224" i="1"/>
  <c r="AA224" i="1"/>
  <c r="T224" i="1"/>
  <c r="AC224" i="1"/>
  <c r="V224" i="1"/>
  <c r="AE224" i="1"/>
  <c r="Z151" i="1"/>
  <c r="Q151" i="1"/>
  <c r="P151" i="1"/>
  <c r="Z153" i="1"/>
  <c r="Q153" i="1"/>
  <c r="P153" i="1"/>
  <c r="P155" i="1"/>
  <c r="X155" i="1"/>
  <c r="AI156" i="1"/>
  <c r="AE156" i="1"/>
  <c r="AA156" i="1"/>
  <c r="V156" i="1"/>
  <c r="AH156" i="1"/>
  <c r="AC156" i="1"/>
  <c r="S156" i="1"/>
  <c r="AG156" i="1"/>
  <c r="R159" i="1"/>
  <c r="P159" i="1"/>
  <c r="X159" i="1"/>
  <c r="AI160" i="1"/>
  <c r="AE160" i="1"/>
  <c r="AA160" i="1"/>
  <c r="V160" i="1"/>
  <c r="AH160" i="1"/>
  <c r="AC160" i="1"/>
  <c r="S160" i="1"/>
  <c r="AG160" i="1"/>
  <c r="R163" i="1"/>
  <c r="P163" i="1"/>
  <c r="X163" i="1"/>
  <c r="AI164" i="1"/>
  <c r="AE164" i="1"/>
  <c r="AA164" i="1"/>
  <c r="V164" i="1"/>
  <c r="AH164" i="1"/>
  <c r="AC164" i="1"/>
  <c r="S164" i="1"/>
  <c r="AG164" i="1"/>
  <c r="R167" i="1"/>
  <c r="P167" i="1"/>
  <c r="X167" i="1"/>
  <c r="AI168" i="1"/>
  <c r="AE168" i="1"/>
  <c r="AA168" i="1"/>
  <c r="V168" i="1"/>
  <c r="AH168" i="1"/>
  <c r="AC168" i="1"/>
  <c r="S168" i="1"/>
  <c r="AG168" i="1"/>
  <c r="R171" i="1"/>
  <c r="P171" i="1"/>
  <c r="X171" i="1"/>
  <c r="AI172" i="1"/>
  <c r="AE172" i="1"/>
  <c r="AA172" i="1"/>
  <c r="V172" i="1"/>
  <c r="AH172" i="1"/>
  <c r="AC172" i="1"/>
  <c r="S172" i="1"/>
  <c r="AG172" i="1"/>
  <c r="R175" i="1"/>
  <c r="P175" i="1"/>
  <c r="X175" i="1"/>
  <c r="AI176" i="1"/>
  <c r="AE176" i="1"/>
  <c r="AA176" i="1"/>
  <c r="V176" i="1"/>
  <c r="AH176" i="1"/>
  <c r="AC176" i="1"/>
  <c r="S176" i="1"/>
  <c r="AG176" i="1"/>
  <c r="R179" i="1"/>
  <c r="P179" i="1"/>
  <c r="X179" i="1"/>
  <c r="AI180" i="1"/>
  <c r="AE180" i="1"/>
  <c r="AA180" i="1"/>
  <c r="V180" i="1"/>
  <c r="AH180" i="1"/>
  <c r="AC180" i="1"/>
  <c r="S180" i="1"/>
  <c r="AG180" i="1"/>
  <c r="R183" i="1"/>
  <c r="P183" i="1"/>
  <c r="X183" i="1"/>
  <c r="AI184" i="1"/>
  <c r="AE184" i="1"/>
  <c r="AA184" i="1"/>
  <c r="V184" i="1"/>
  <c r="AH184" i="1"/>
  <c r="AC184" i="1"/>
  <c r="S184" i="1"/>
  <c r="AG184" i="1"/>
  <c r="AI190" i="1"/>
  <c r="AE190" i="1"/>
  <c r="AA190" i="1"/>
  <c r="V190" i="1"/>
  <c r="AH190" i="1"/>
  <c r="AC190" i="1"/>
  <c r="AF190" i="1"/>
  <c r="T190" i="1"/>
  <c r="N190" i="1"/>
  <c r="S190" i="1"/>
  <c r="AB190" i="1"/>
  <c r="AI192" i="1"/>
  <c r="AE192" i="1"/>
  <c r="AA192" i="1"/>
  <c r="V192" i="1"/>
  <c r="AF192" i="1"/>
  <c r="T192" i="1"/>
  <c r="N192" i="1"/>
  <c r="AH192" i="1"/>
  <c r="AC192" i="1"/>
  <c r="U192" i="1"/>
  <c r="AG192" i="1"/>
  <c r="AH197" i="1"/>
  <c r="AD197" i="1"/>
  <c r="U197" i="1"/>
  <c r="AI197" i="1"/>
  <c r="AE197" i="1"/>
  <c r="AA197" i="1"/>
  <c r="V197" i="1"/>
  <c r="AC197" i="1"/>
  <c r="T197" i="1"/>
  <c r="AG197" i="1"/>
  <c r="AH199" i="1"/>
  <c r="AD199" i="1"/>
  <c r="U199" i="1"/>
  <c r="AI199" i="1"/>
  <c r="AE199" i="1"/>
  <c r="AA199" i="1"/>
  <c r="V199" i="1"/>
  <c r="AG199" i="1"/>
  <c r="AC199" i="1"/>
  <c r="T199" i="1"/>
  <c r="AH205" i="1"/>
  <c r="AD205" i="1"/>
  <c r="U205" i="1"/>
  <c r="AI205" i="1"/>
  <c r="AE205" i="1"/>
  <c r="AA205" i="1"/>
  <c r="V205" i="1"/>
  <c r="AC205" i="1"/>
  <c r="T205" i="1"/>
  <c r="AG205" i="1"/>
  <c r="AF223" i="1"/>
  <c r="AB223" i="1"/>
  <c r="S223" i="1"/>
  <c r="N223" i="1"/>
  <c r="F223" i="1"/>
  <c r="AI223" i="1"/>
  <c r="AD223" i="1"/>
  <c r="AE223" i="1"/>
  <c r="T223" i="1"/>
  <c r="AA223" i="1"/>
  <c r="AH223" i="1"/>
  <c r="V223" i="1"/>
  <c r="AC223" i="1"/>
  <c r="AG233" i="1"/>
  <c r="AC233" i="1"/>
  <c r="T233" i="1"/>
  <c r="AF233" i="1"/>
  <c r="AA233" i="1"/>
  <c r="U233" i="1"/>
  <c r="N233" i="1"/>
  <c r="F233" i="1"/>
  <c r="AE233" i="1"/>
  <c r="S233" i="1"/>
  <c r="AH233" i="1"/>
  <c r="AB233" i="1"/>
  <c r="V233" i="1"/>
  <c r="AI233" i="1"/>
  <c r="AD233" i="1"/>
  <c r="AH137" i="1"/>
  <c r="AD137" i="1"/>
  <c r="U137" i="1"/>
  <c r="AC137" i="1"/>
  <c r="AI137" i="1"/>
  <c r="AH139" i="1"/>
  <c r="AD139" i="1"/>
  <c r="U139" i="1"/>
  <c r="AC139" i="1"/>
  <c r="AI139" i="1"/>
  <c r="AH141" i="1"/>
  <c r="AD141" i="1"/>
  <c r="U141" i="1"/>
  <c r="AC141" i="1"/>
  <c r="AI141" i="1"/>
  <c r="AH143" i="1"/>
  <c r="AD143" i="1"/>
  <c r="U143" i="1"/>
  <c r="AC143" i="1"/>
  <c r="AI143" i="1"/>
  <c r="AH145" i="1"/>
  <c r="AD145" i="1"/>
  <c r="U145" i="1"/>
  <c r="AC145" i="1"/>
  <c r="AI145" i="1"/>
  <c r="AH147" i="1"/>
  <c r="AD147" i="1"/>
  <c r="U147" i="1"/>
  <c r="AC147" i="1"/>
  <c r="AI147" i="1"/>
  <c r="AH149" i="1"/>
  <c r="AD149" i="1"/>
  <c r="U149" i="1"/>
  <c r="AC149" i="1"/>
  <c r="AI149" i="1"/>
  <c r="AH151" i="1"/>
  <c r="AD151" i="1"/>
  <c r="U151" i="1"/>
  <c r="R151" i="1"/>
  <c r="X151" i="1"/>
  <c r="AC151" i="1"/>
  <c r="AI151" i="1"/>
  <c r="AH153" i="1"/>
  <c r="AD153" i="1"/>
  <c r="U153" i="1"/>
  <c r="R153" i="1"/>
  <c r="X153" i="1"/>
  <c r="AC153" i="1"/>
  <c r="AI153" i="1"/>
  <c r="AI155" i="1"/>
  <c r="AE155" i="1"/>
  <c r="AA155" i="1"/>
  <c r="V155" i="1"/>
  <c r="AG155" i="1"/>
  <c r="AB155" i="1"/>
  <c r="U155" i="1"/>
  <c r="R155" i="1"/>
  <c r="Y155" i="1"/>
  <c r="AF155" i="1"/>
  <c r="T156" i="1"/>
  <c r="AB156" i="1"/>
  <c r="R157" i="1"/>
  <c r="Y157" i="1"/>
  <c r="Q159" i="1"/>
  <c r="Y159" i="1"/>
  <c r="T160" i="1"/>
  <c r="AB160" i="1"/>
  <c r="R161" i="1"/>
  <c r="Y161" i="1"/>
  <c r="Q163" i="1"/>
  <c r="Y163" i="1"/>
  <c r="T164" i="1"/>
  <c r="AB164" i="1"/>
  <c r="R165" i="1"/>
  <c r="Y165" i="1"/>
  <c r="Q167" i="1"/>
  <c r="Y167" i="1"/>
  <c r="T168" i="1"/>
  <c r="AB168" i="1"/>
  <c r="R169" i="1"/>
  <c r="Y169" i="1"/>
  <c r="Q171" i="1"/>
  <c r="Y171" i="1"/>
  <c r="T172" i="1"/>
  <c r="AB172" i="1"/>
  <c r="R173" i="1"/>
  <c r="Y173" i="1"/>
  <c r="Q175" i="1"/>
  <c r="Y175" i="1"/>
  <c r="T176" i="1"/>
  <c r="AB176" i="1"/>
  <c r="R177" i="1"/>
  <c r="Y177" i="1"/>
  <c r="Q179" i="1"/>
  <c r="Y179" i="1"/>
  <c r="T180" i="1"/>
  <c r="AB180" i="1"/>
  <c r="R181" i="1"/>
  <c r="Y181" i="1"/>
  <c r="Q183" i="1"/>
  <c r="Y183" i="1"/>
  <c r="T184" i="1"/>
  <c r="AB184" i="1"/>
  <c r="R185" i="1"/>
  <c r="Y185" i="1"/>
  <c r="R187" i="1"/>
  <c r="Y187" i="1"/>
  <c r="P187" i="1"/>
  <c r="Z187" i="1"/>
  <c r="AI189" i="1"/>
  <c r="AE189" i="1"/>
  <c r="AA189" i="1"/>
  <c r="V189" i="1"/>
  <c r="AG189" i="1"/>
  <c r="AB189" i="1"/>
  <c r="U189" i="1"/>
  <c r="AD189" i="1"/>
  <c r="S189" i="1"/>
  <c r="T189" i="1"/>
  <c r="AF189" i="1"/>
  <c r="U190" i="1"/>
  <c r="AD190" i="1"/>
  <c r="AI191" i="1"/>
  <c r="AE191" i="1"/>
  <c r="AA191" i="1"/>
  <c r="V191" i="1"/>
  <c r="AD191" i="1"/>
  <c r="S191" i="1"/>
  <c r="AG191" i="1"/>
  <c r="AB191" i="1"/>
  <c r="U191" i="1"/>
  <c r="T191" i="1"/>
  <c r="AF191" i="1"/>
  <c r="R193" i="1"/>
  <c r="P193" i="1"/>
  <c r="Y193" i="1"/>
  <c r="Z193" i="1"/>
  <c r="Z196" i="1"/>
  <c r="Q196" i="1"/>
  <c r="R196" i="1"/>
  <c r="X196" i="1"/>
  <c r="P196" i="1"/>
  <c r="AB197" i="1"/>
  <c r="AB199" i="1"/>
  <c r="Z202" i="1"/>
  <c r="Q202" i="1"/>
  <c r="R202" i="1"/>
  <c r="X202" i="1"/>
  <c r="Z204" i="1"/>
  <c r="Q204" i="1"/>
  <c r="R204" i="1"/>
  <c r="X204" i="1"/>
  <c r="P204" i="1"/>
  <c r="AB205" i="1"/>
  <c r="AF215" i="1"/>
  <c r="AB215" i="1"/>
  <c r="S215" i="1"/>
  <c r="N215" i="1"/>
  <c r="AE215" i="1"/>
  <c r="T215" i="1"/>
  <c r="AG215" i="1"/>
  <c r="AA215" i="1"/>
  <c r="U215" i="1"/>
  <c r="AI215" i="1"/>
  <c r="AH215" i="1"/>
  <c r="AC215" i="1"/>
  <c r="AD215" i="1"/>
  <c r="AF221" i="1"/>
  <c r="AB221" i="1"/>
  <c r="S221" i="1"/>
  <c r="N221" i="1"/>
  <c r="F221" i="1"/>
  <c r="AI221" i="1"/>
  <c r="AD221" i="1"/>
  <c r="AE221" i="1"/>
  <c r="T221" i="1"/>
  <c r="AA221" i="1"/>
  <c r="AH221" i="1"/>
  <c r="V221" i="1"/>
  <c r="AC221" i="1"/>
  <c r="Z158" i="1"/>
  <c r="Z162" i="1"/>
  <c r="Z166" i="1"/>
  <c r="Z170" i="1"/>
  <c r="Z174" i="1"/>
  <c r="Z178" i="1"/>
  <c r="Z182" i="1"/>
  <c r="Z186" i="1"/>
  <c r="Q188" i="1"/>
  <c r="X188" i="1"/>
  <c r="Z190" i="1"/>
  <c r="Q192" i="1"/>
  <c r="X192" i="1"/>
  <c r="Z194" i="1"/>
  <c r="AH196" i="1"/>
  <c r="AD196" i="1"/>
  <c r="U196" i="1"/>
  <c r="AI196" i="1"/>
  <c r="AE196" i="1"/>
  <c r="AA196" i="1"/>
  <c r="V196" i="1"/>
  <c r="S196" i="1"/>
  <c r="AB196" i="1"/>
  <c r="Z197" i="1"/>
  <c r="Q197" i="1"/>
  <c r="R197" i="1"/>
  <c r="P197" i="1"/>
  <c r="Y197" i="1"/>
  <c r="N198" i="1"/>
  <c r="AH200" i="1"/>
  <c r="AD200" i="1"/>
  <c r="U200" i="1"/>
  <c r="AI200" i="1"/>
  <c r="AE200" i="1"/>
  <c r="AA200" i="1"/>
  <c r="V200" i="1"/>
  <c r="S200" i="1"/>
  <c r="AB200" i="1"/>
  <c r="Z201" i="1"/>
  <c r="Q201" i="1"/>
  <c r="R201" i="1"/>
  <c r="P201" i="1"/>
  <c r="Y201" i="1"/>
  <c r="N202" i="1"/>
  <c r="AH204" i="1"/>
  <c r="AD204" i="1"/>
  <c r="U204" i="1"/>
  <c r="AI204" i="1"/>
  <c r="AE204" i="1"/>
  <c r="AA204" i="1"/>
  <c r="V204" i="1"/>
  <c r="S204" i="1"/>
  <c r="AB204" i="1"/>
  <c r="Z205" i="1"/>
  <c r="Q205" i="1"/>
  <c r="R205" i="1"/>
  <c r="P205" i="1"/>
  <c r="Y205" i="1"/>
  <c r="N206" i="1"/>
  <c r="T207" i="1"/>
  <c r="AC207" i="1"/>
  <c r="AF208" i="1"/>
  <c r="AB208" i="1"/>
  <c r="S208" i="1"/>
  <c r="N208" i="1"/>
  <c r="AI208" i="1"/>
  <c r="AD208" i="1"/>
  <c r="AE208" i="1"/>
  <c r="T208" i="1"/>
  <c r="U208" i="1"/>
  <c r="AG208" i="1"/>
  <c r="AF210" i="1"/>
  <c r="AB210" i="1"/>
  <c r="S210" i="1"/>
  <c r="N210" i="1"/>
  <c r="F210" i="1"/>
  <c r="AI210" i="1"/>
  <c r="AD210" i="1"/>
  <c r="AE210" i="1"/>
  <c r="T210" i="1"/>
  <c r="U210" i="1"/>
  <c r="AG210" i="1"/>
  <c r="AF212" i="1"/>
  <c r="AB212" i="1"/>
  <c r="S212" i="1"/>
  <c r="N212" i="1"/>
  <c r="F212" i="1"/>
  <c r="AI212" i="1"/>
  <c r="AD212" i="1"/>
  <c r="AE212" i="1"/>
  <c r="T212" i="1"/>
  <c r="U212" i="1"/>
  <c r="AG212" i="1"/>
  <c r="AF214" i="1"/>
  <c r="AB214" i="1"/>
  <c r="S214" i="1"/>
  <c r="N214" i="1"/>
  <c r="F214" i="1"/>
  <c r="AI214" i="1"/>
  <c r="AD214" i="1"/>
  <c r="AE214" i="1"/>
  <c r="T214" i="1"/>
  <c r="U214" i="1"/>
  <c r="AG214" i="1"/>
  <c r="AF216" i="1"/>
  <c r="AB216" i="1"/>
  <c r="S216" i="1"/>
  <c r="N216" i="1"/>
  <c r="F216" i="1"/>
  <c r="AH216" i="1"/>
  <c r="AC216" i="1"/>
  <c r="V216" i="1"/>
  <c r="AI216" i="1"/>
  <c r="AD216" i="1"/>
  <c r="U216" i="1"/>
  <c r="AG216" i="1"/>
  <c r="V217" i="1"/>
  <c r="AF218" i="1"/>
  <c r="AB218" i="1"/>
  <c r="S218" i="1"/>
  <c r="N218" i="1"/>
  <c r="F218" i="1"/>
  <c r="AG218" i="1"/>
  <c r="AA218" i="1"/>
  <c r="U218" i="1"/>
  <c r="AH218" i="1"/>
  <c r="AC218" i="1"/>
  <c r="V218" i="1"/>
  <c r="AI218" i="1"/>
  <c r="AF220" i="1"/>
  <c r="AB220" i="1"/>
  <c r="S220" i="1"/>
  <c r="N220" i="1"/>
  <c r="F220" i="1"/>
  <c r="AG220" i="1"/>
  <c r="AA220" i="1"/>
  <c r="U220" i="1"/>
  <c r="AH220" i="1"/>
  <c r="AC220" i="1"/>
  <c r="V220" i="1"/>
  <c r="AI220" i="1"/>
  <c r="AF222" i="1"/>
  <c r="AB222" i="1"/>
  <c r="S222" i="1"/>
  <c r="N222" i="1"/>
  <c r="F222" i="1"/>
  <c r="AG222" i="1"/>
  <c r="AA222" i="1"/>
  <c r="U222" i="1"/>
  <c r="AH222" i="1"/>
  <c r="AC222" i="1"/>
  <c r="V222" i="1"/>
  <c r="AI222" i="1"/>
  <c r="AG231" i="1"/>
  <c r="AC231" i="1"/>
  <c r="T231" i="1"/>
  <c r="AH231" i="1"/>
  <c r="AB231" i="1"/>
  <c r="V231" i="1"/>
  <c r="AE231" i="1"/>
  <c r="S231" i="1"/>
  <c r="AA231" i="1"/>
  <c r="N231" i="1"/>
  <c r="F231" i="1"/>
  <c r="AI231" i="1"/>
  <c r="AD231" i="1"/>
  <c r="Z188" i="1"/>
  <c r="Z192" i="1"/>
  <c r="Z195" i="1"/>
  <c r="Q195" i="1"/>
  <c r="R195" i="1"/>
  <c r="P195" i="1"/>
  <c r="Y195" i="1"/>
  <c r="AH198" i="1"/>
  <c r="AD198" i="1"/>
  <c r="U198" i="1"/>
  <c r="AI198" i="1"/>
  <c r="AE198" i="1"/>
  <c r="AA198" i="1"/>
  <c r="V198" i="1"/>
  <c r="S198" i="1"/>
  <c r="AB198" i="1"/>
  <c r="Z199" i="1"/>
  <c r="Q199" i="1"/>
  <c r="R199" i="1"/>
  <c r="P199" i="1"/>
  <c r="Y199" i="1"/>
  <c r="AH202" i="1"/>
  <c r="AD202" i="1"/>
  <c r="U202" i="1"/>
  <c r="AI202" i="1"/>
  <c r="AE202" i="1"/>
  <c r="AA202" i="1"/>
  <c r="V202" i="1"/>
  <c r="S202" i="1"/>
  <c r="AB202" i="1"/>
  <c r="Z203" i="1"/>
  <c r="Q203" i="1"/>
  <c r="R203" i="1"/>
  <c r="P203" i="1"/>
  <c r="Y203" i="1"/>
  <c r="AH206" i="1"/>
  <c r="AD206" i="1"/>
  <c r="U206" i="1"/>
  <c r="AI206" i="1"/>
  <c r="AE206" i="1"/>
  <c r="AA206" i="1"/>
  <c r="V206" i="1"/>
  <c r="S206" i="1"/>
  <c r="AB206" i="1"/>
  <c r="F207" i="1"/>
  <c r="T209" i="1"/>
  <c r="T211" i="1"/>
  <c r="T213" i="1"/>
  <c r="AF217" i="1"/>
  <c r="AB217" i="1"/>
  <c r="S217" i="1"/>
  <c r="N217" i="1"/>
  <c r="AI217" i="1"/>
  <c r="AD217" i="1"/>
  <c r="AE217" i="1"/>
  <c r="T217" i="1"/>
  <c r="AH217" i="1"/>
  <c r="AH207" i="1"/>
  <c r="AD207" i="1"/>
  <c r="U207" i="1"/>
  <c r="AI207" i="1"/>
  <c r="AE207" i="1"/>
  <c r="AA207" i="1"/>
  <c r="V207" i="1"/>
  <c r="S207" i="1"/>
  <c r="AB207" i="1"/>
  <c r="X208" i="1"/>
  <c r="Y208" i="1"/>
  <c r="R208" i="1"/>
  <c r="Z208" i="1"/>
  <c r="Q208" i="1"/>
  <c r="AF209" i="1"/>
  <c r="AB209" i="1"/>
  <c r="S209" i="1"/>
  <c r="N209" i="1"/>
  <c r="F209" i="1"/>
  <c r="AG209" i="1"/>
  <c r="AA209" i="1"/>
  <c r="U209" i="1"/>
  <c r="AH209" i="1"/>
  <c r="AC209" i="1"/>
  <c r="V209" i="1"/>
  <c r="AI209" i="1"/>
  <c r="AF211" i="1"/>
  <c r="AB211" i="1"/>
  <c r="S211" i="1"/>
  <c r="N211" i="1"/>
  <c r="F211" i="1"/>
  <c r="AG211" i="1"/>
  <c r="AA211" i="1"/>
  <c r="U211" i="1"/>
  <c r="AH211" i="1"/>
  <c r="AC211" i="1"/>
  <c r="V211" i="1"/>
  <c r="AI211" i="1"/>
  <c r="AF213" i="1"/>
  <c r="AB213" i="1"/>
  <c r="S213" i="1"/>
  <c r="N213" i="1"/>
  <c r="F213" i="1"/>
  <c r="AG213" i="1"/>
  <c r="AA213" i="1"/>
  <c r="U213" i="1"/>
  <c r="AH213" i="1"/>
  <c r="AC213" i="1"/>
  <c r="V213" i="1"/>
  <c r="AI213" i="1"/>
  <c r="AH225" i="1"/>
  <c r="AD225" i="1"/>
  <c r="U225" i="1"/>
  <c r="AF225" i="1"/>
  <c r="AB225" i="1"/>
  <c r="S225" i="1"/>
  <c r="N225" i="1"/>
  <c r="F225" i="1"/>
  <c r="T225" i="1"/>
  <c r="AC225" i="1"/>
  <c r="AH226" i="1"/>
  <c r="AD226" i="1"/>
  <c r="U226" i="1"/>
  <c r="AF226" i="1"/>
  <c r="AB226" i="1"/>
  <c r="S226" i="1"/>
  <c r="N226" i="1"/>
  <c r="F226" i="1"/>
  <c r="T226" i="1"/>
  <c r="AC226" i="1"/>
  <c r="AG227" i="1"/>
  <c r="AC227" i="1"/>
  <c r="T227" i="1"/>
  <c r="AH227" i="1"/>
  <c r="AB227" i="1"/>
  <c r="V227" i="1"/>
  <c r="AE227" i="1"/>
  <c r="S227" i="1"/>
  <c r="N227" i="1"/>
  <c r="F227" i="1"/>
  <c r="U227" i="1"/>
  <c r="AF227" i="1"/>
  <c r="F229" i="1"/>
  <c r="N229" i="1"/>
  <c r="AF237" i="1"/>
  <c r="AB237" i="1"/>
  <c r="S237" i="1"/>
  <c r="N237" i="1"/>
  <c r="F237" i="1"/>
  <c r="AE237" i="1"/>
  <c r="T237" i="1"/>
  <c r="AI237" i="1"/>
  <c r="AC237" i="1"/>
  <c r="U237" i="1"/>
  <c r="AH237" i="1"/>
  <c r="AA237" i="1"/>
  <c r="AD237" i="1"/>
  <c r="V237" i="1"/>
  <c r="AG237" i="1"/>
  <c r="AG229" i="1"/>
  <c r="AC229" i="1"/>
  <c r="T229" i="1"/>
  <c r="AE229" i="1"/>
  <c r="S229" i="1"/>
  <c r="AH229" i="1"/>
  <c r="AB229" i="1"/>
  <c r="V229" i="1"/>
  <c r="U229" i="1"/>
  <c r="AF229" i="1"/>
  <c r="AF238" i="1"/>
  <c r="AB238" i="1"/>
  <c r="S238" i="1"/>
  <c r="N238" i="1"/>
  <c r="F238" i="1"/>
  <c r="AH238" i="1"/>
  <c r="AC238" i="1"/>
  <c r="V238" i="1"/>
  <c r="AE238" i="1"/>
  <c r="AD238" i="1"/>
  <c r="U238" i="1"/>
  <c r="AG238" i="1"/>
  <c r="AI238" i="1"/>
  <c r="AI229" i="1"/>
  <c r="AF245" i="1"/>
  <c r="AB245" i="1"/>
  <c r="S245" i="1"/>
  <c r="N245" i="1"/>
  <c r="F245" i="1"/>
  <c r="AI245" i="1"/>
  <c r="AD245" i="1"/>
  <c r="AH245" i="1"/>
  <c r="AC245" i="1"/>
  <c r="V245" i="1"/>
  <c r="AE245" i="1"/>
  <c r="T245" i="1"/>
  <c r="AG245" i="1"/>
  <c r="U245" i="1"/>
  <c r="F228" i="1"/>
  <c r="N228" i="1"/>
  <c r="U228" i="1"/>
  <c r="AA228" i="1"/>
  <c r="AG230" i="1"/>
  <c r="AC230" i="1"/>
  <c r="T230" i="1"/>
  <c r="R230" i="1"/>
  <c r="AD230" i="1"/>
  <c r="AI230" i="1"/>
  <c r="F232" i="1"/>
  <c r="N232" i="1"/>
  <c r="U232" i="1"/>
  <c r="AA232" i="1"/>
  <c r="AF234" i="1"/>
  <c r="AB234" i="1"/>
  <c r="AI234" i="1"/>
  <c r="AD234" i="1"/>
  <c r="T234" i="1"/>
  <c r="R234" i="1"/>
  <c r="AE234" i="1"/>
  <c r="T236" i="1"/>
  <c r="AA236" i="1"/>
  <c r="AI236" i="1"/>
  <c r="U239" i="1"/>
  <c r="AG239" i="1"/>
  <c r="AF241" i="1"/>
  <c r="AB241" i="1"/>
  <c r="S241" i="1"/>
  <c r="N241" i="1"/>
  <c r="F241" i="1"/>
  <c r="AI241" i="1"/>
  <c r="AD241" i="1"/>
  <c r="AE241" i="1"/>
  <c r="T241" i="1"/>
  <c r="U241" i="1"/>
  <c r="AG241" i="1"/>
  <c r="AF243" i="1"/>
  <c r="AB243" i="1"/>
  <c r="S243" i="1"/>
  <c r="N243" i="1"/>
  <c r="F243" i="1"/>
  <c r="AI243" i="1"/>
  <c r="AD243" i="1"/>
  <c r="AE243" i="1"/>
  <c r="T243" i="1"/>
  <c r="U243" i="1"/>
  <c r="AG243" i="1"/>
  <c r="AF246" i="1"/>
  <c r="AB246" i="1"/>
  <c r="S246" i="1"/>
  <c r="N246" i="1"/>
  <c r="F246" i="1"/>
  <c r="AG246" i="1"/>
  <c r="AA246" i="1"/>
  <c r="U246" i="1"/>
  <c r="AE246" i="1"/>
  <c r="T246" i="1"/>
  <c r="AH246" i="1"/>
  <c r="AC246" i="1"/>
  <c r="V246" i="1"/>
  <c r="AD246" i="1"/>
  <c r="AG228" i="1"/>
  <c r="AC228" i="1"/>
  <c r="T228" i="1"/>
  <c r="AD228" i="1"/>
  <c r="AI228" i="1"/>
  <c r="Y230" i="1"/>
  <c r="P230" i="1"/>
  <c r="AG232" i="1"/>
  <c r="AC232" i="1"/>
  <c r="T232" i="1"/>
  <c r="AD232" i="1"/>
  <c r="AI232" i="1"/>
  <c r="Y234" i="1"/>
  <c r="P234" i="1"/>
  <c r="T240" i="1"/>
  <c r="T242" i="1"/>
  <c r="AF247" i="1"/>
  <c r="AB247" i="1"/>
  <c r="S247" i="1"/>
  <c r="N247" i="1"/>
  <c r="F247" i="1"/>
  <c r="AI247" i="1"/>
  <c r="AE247" i="1"/>
  <c r="AA247" i="1"/>
  <c r="V247" i="1"/>
  <c r="AC247" i="1"/>
  <c r="T247" i="1"/>
  <c r="AH247" i="1"/>
  <c r="AD247" i="1"/>
  <c r="U247" i="1"/>
  <c r="AG247" i="1"/>
  <c r="AF236" i="1"/>
  <c r="AB236" i="1"/>
  <c r="S236" i="1"/>
  <c r="N236" i="1"/>
  <c r="AH236" i="1"/>
  <c r="AC236" i="1"/>
  <c r="V236" i="1"/>
  <c r="AG236" i="1"/>
  <c r="AF239" i="1"/>
  <c r="AB239" i="1"/>
  <c r="S239" i="1"/>
  <c r="N239" i="1"/>
  <c r="F239" i="1"/>
  <c r="AI239" i="1"/>
  <c r="AD239" i="1"/>
  <c r="AE239" i="1"/>
  <c r="T239" i="1"/>
  <c r="AC239" i="1"/>
  <c r="AF240" i="1"/>
  <c r="AB240" i="1"/>
  <c r="S240" i="1"/>
  <c r="N240" i="1"/>
  <c r="F240" i="1"/>
  <c r="AG240" i="1"/>
  <c r="AA240" i="1"/>
  <c r="U240" i="1"/>
  <c r="AH240" i="1"/>
  <c r="AC240" i="1"/>
  <c r="V240" i="1"/>
  <c r="AI240" i="1"/>
  <c r="AF242" i="1"/>
  <c r="AB242" i="1"/>
  <c r="S242" i="1"/>
  <c r="N242" i="1"/>
  <c r="F242" i="1"/>
  <c r="AG242" i="1"/>
  <c r="AA242" i="1"/>
  <c r="U242" i="1"/>
  <c r="AH242" i="1"/>
  <c r="AC242" i="1"/>
  <c r="V242" i="1"/>
  <c r="AI242" i="1"/>
  <c r="AF244" i="1"/>
  <c r="AB244" i="1"/>
  <c r="S244" i="1"/>
  <c r="N244" i="1"/>
  <c r="F244" i="1"/>
  <c r="AG244" i="1"/>
  <c r="AA244" i="1"/>
  <c r="U244" i="1"/>
  <c r="AE244" i="1"/>
  <c r="T244" i="1"/>
  <c r="AH244" i="1"/>
  <c r="AC244" i="1"/>
  <c r="V244" i="1"/>
  <c r="AD244" i="1"/>
  <c r="X230" i="1" l="1"/>
  <c r="Z230" i="1" s="1"/>
  <c r="Q230" i="1"/>
  <c r="Z206" i="1"/>
  <c r="X234" i="1"/>
  <c r="Z234" i="1" s="1"/>
  <c r="Q234" i="1"/>
  <c r="X235" i="1"/>
  <c r="P235" i="1"/>
  <c r="R235" i="1"/>
  <c r="Y235" i="1"/>
  <c r="Q235" i="1"/>
  <c r="AH6" i="1"/>
  <c r="AH250" i="1" s="1"/>
  <c r="AF6" i="1"/>
  <c r="AF250" i="1" s="1"/>
  <c r="S6" i="1"/>
  <c r="S250" i="1" s="1"/>
  <c r="AC6" i="1"/>
  <c r="AC250" i="1" s="1"/>
  <c r="N6" i="1"/>
  <c r="N250" i="1" s="1"/>
  <c r="AI6" i="1"/>
  <c r="AI250" i="1" s="1"/>
  <c r="AE6" i="1"/>
  <c r="AE250" i="1" s="1"/>
  <c r="AA6" i="1"/>
  <c r="AA250" i="1" s="1"/>
  <c r="V6" i="1"/>
  <c r="V250" i="1" s="1"/>
  <c r="AD6" i="1"/>
  <c r="AD250" i="1" s="1"/>
  <c r="U6" i="1"/>
  <c r="U250" i="1" s="1"/>
  <c r="AG6" i="1"/>
  <c r="AG250" i="1" s="1"/>
  <c r="T6" i="1"/>
  <c r="T250" i="1" s="1"/>
  <c r="AB6" i="1"/>
  <c r="AB250" i="1" s="1"/>
  <c r="X246" i="1"/>
  <c r="P246" i="1"/>
  <c r="Q246" i="1"/>
  <c r="Y246" i="1"/>
  <c r="R246" i="1"/>
  <c r="Y228" i="1"/>
  <c r="P228" i="1"/>
  <c r="X228" i="1"/>
  <c r="Z228" i="1"/>
  <c r="Q228" i="1"/>
  <c r="X238" i="1"/>
  <c r="Q238" i="1"/>
  <c r="Y238" i="1"/>
  <c r="P238" i="1"/>
  <c r="R238" i="1"/>
  <c r="Z225" i="1"/>
  <c r="Q225" i="1"/>
  <c r="X225" i="1"/>
  <c r="R225" i="1"/>
  <c r="Y225" i="1"/>
  <c r="P225" i="1"/>
  <c r="X222" i="1"/>
  <c r="P222" i="1"/>
  <c r="Q222" i="1"/>
  <c r="R222" i="1"/>
  <c r="Y222" i="1"/>
  <c r="X220" i="1"/>
  <c r="P220" i="1"/>
  <c r="Q220" i="1"/>
  <c r="Y220" i="1"/>
  <c r="Z220" i="1"/>
  <c r="X218" i="1"/>
  <c r="P218" i="1"/>
  <c r="Q218" i="1"/>
  <c r="R218" i="1"/>
  <c r="Y218" i="1"/>
  <c r="Z218" i="1"/>
  <c r="X214" i="1"/>
  <c r="Y214" i="1"/>
  <c r="R214" i="1"/>
  <c r="Q214" i="1"/>
  <c r="P214" i="1"/>
  <c r="X219" i="1"/>
  <c r="Y219" i="1"/>
  <c r="Z219" i="1"/>
  <c r="P219" i="1"/>
  <c r="Q219" i="1"/>
  <c r="X239" i="1"/>
  <c r="Y239" i="1"/>
  <c r="R239" i="1"/>
  <c r="Q239" i="1"/>
  <c r="P239" i="1"/>
  <c r="X243" i="1"/>
  <c r="Y243" i="1"/>
  <c r="Z243" i="1"/>
  <c r="Q243" i="1"/>
  <c r="P243" i="1"/>
  <c r="Y229" i="1"/>
  <c r="P229" i="1"/>
  <c r="Q229" i="1"/>
  <c r="X229" i="1"/>
  <c r="Z229" i="1" s="1"/>
  <c r="R229" i="1"/>
  <c r="X211" i="1"/>
  <c r="P211" i="1"/>
  <c r="Q211" i="1"/>
  <c r="Y211" i="1"/>
  <c r="R211" i="1"/>
  <c r="X244" i="1"/>
  <c r="P244" i="1"/>
  <c r="Q244" i="1"/>
  <c r="Y244" i="1"/>
  <c r="R244" i="1"/>
  <c r="X242" i="1"/>
  <c r="P242" i="1"/>
  <c r="Q242" i="1"/>
  <c r="Y242" i="1"/>
  <c r="R242" i="1"/>
  <c r="X240" i="1"/>
  <c r="P240" i="1"/>
  <c r="Q240" i="1"/>
  <c r="Y240" i="1"/>
  <c r="Z240" i="1"/>
  <c r="X237" i="1"/>
  <c r="R237" i="1"/>
  <c r="P237" i="1"/>
  <c r="Y237" i="1"/>
  <c r="Q237" i="1"/>
  <c r="X216" i="1"/>
  <c r="Q216" i="1"/>
  <c r="Y216" i="1"/>
  <c r="R216" i="1"/>
  <c r="P216" i="1"/>
  <c r="Y233" i="1"/>
  <c r="P233" i="1"/>
  <c r="Z233" i="1"/>
  <c r="Q233" i="1"/>
  <c r="X233" i="1"/>
  <c r="X223" i="1"/>
  <c r="Y223" i="1"/>
  <c r="Z223" i="1"/>
  <c r="P223" i="1"/>
  <c r="Q223" i="1"/>
  <c r="X213" i="1"/>
  <c r="P213" i="1"/>
  <c r="Q213" i="1"/>
  <c r="Y213" i="1"/>
  <c r="R213" i="1"/>
  <c r="X209" i="1"/>
  <c r="P209" i="1"/>
  <c r="Q209" i="1"/>
  <c r="Y209" i="1"/>
  <c r="R209" i="1"/>
  <c r="X212" i="1"/>
  <c r="Y212" i="1"/>
  <c r="R212" i="1"/>
  <c r="Q212" i="1"/>
  <c r="P212" i="1"/>
  <c r="X247" i="1"/>
  <c r="R247" i="1"/>
  <c r="Q247" i="1"/>
  <c r="P247" i="1"/>
  <c r="Y247" i="1"/>
  <c r="X241" i="1"/>
  <c r="Y241" i="1"/>
  <c r="R241" i="1"/>
  <c r="Q241" i="1"/>
  <c r="P241" i="1"/>
  <c r="Y232" i="1"/>
  <c r="P232" i="1"/>
  <c r="X232" i="1"/>
  <c r="R232" i="1"/>
  <c r="Q232" i="1"/>
  <c r="X245" i="1"/>
  <c r="Y245" i="1"/>
  <c r="R245" i="1"/>
  <c r="Q245" i="1"/>
  <c r="P245" i="1"/>
  <c r="Y227" i="1"/>
  <c r="Q227" i="1"/>
  <c r="R227" i="1"/>
  <c r="P227" i="1"/>
  <c r="X227" i="1"/>
  <c r="Z227" i="1" s="1"/>
  <c r="Q226" i="1"/>
  <c r="X226" i="1"/>
  <c r="R226" i="1"/>
  <c r="Y226" i="1"/>
  <c r="P226" i="1"/>
  <c r="Q207" i="1"/>
  <c r="R207" i="1"/>
  <c r="Y207" i="1"/>
  <c r="P207" i="1"/>
  <c r="X207" i="1"/>
  <c r="Y231" i="1"/>
  <c r="P231" i="1"/>
  <c r="Q231" i="1"/>
  <c r="X231" i="1"/>
  <c r="R231" i="1"/>
  <c r="X210" i="1"/>
  <c r="Y210" i="1"/>
  <c r="R210" i="1"/>
  <c r="Q210" i="1"/>
  <c r="P210" i="1"/>
  <c r="X221" i="1"/>
  <c r="Y221" i="1"/>
  <c r="Z221" i="1"/>
  <c r="P221" i="1"/>
  <c r="Q221" i="1"/>
  <c r="Z209" i="1" l="1"/>
  <c r="Z210" i="1"/>
  <c r="Z231" i="1"/>
  <c r="Z242" i="1"/>
  <c r="Z235" i="1"/>
  <c r="R240" i="1"/>
  <c r="Z244" i="1"/>
  <c r="Z238" i="1"/>
  <c r="Z237" i="1"/>
  <c r="P250" i="1"/>
  <c r="R220" i="1"/>
  <c r="Z226" i="1"/>
  <c r="Z216" i="1"/>
  <c r="R219" i="1"/>
  <c r="Z222" i="1"/>
  <c r="Y250" i="1"/>
  <c r="Z245" i="1"/>
  <c r="Z232" i="1"/>
  <c r="Z247" i="1"/>
  <c r="Z212" i="1"/>
  <c r="Z213" i="1"/>
  <c r="R223" i="1"/>
  <c r="R233" i="1"/>
  <c r="Z211" i="1"/>
  <c r="Z214" i="1"/>
  <c r="Z246" i="1"/>
  <c r="R221" i="1"/>
  <c r="X250" i="1"/>
  <c r="Z241" i="1"/>
  <c r="Q250" i="1"/>
  <c r="R243" i="1"/>
  <c r="Z239" i="1"/>
  <c r="R228" i="1"/>
  <c r="Z207" i="1"/>
  <c r="R250" i="1" l="1"/>
  <c r="Z250" i="1"/>
</calcChain>
</file>

<file path=xl/sharedStrings.xml><?xml version="1.0" encoding="utf-8"?>
<sst xmlns="http://schemas.openxmlformats.org/spreadsheetml/2006/main" count="1022" uniqueCount="455">
  <si>
    <t>Universal Service Administration Company</t>
  </si>
  <si>
    <t xml:space="preserve">      A-CAM Support Authorized April 29, 2019 - Revised offers for Carriers That Elected Initial A-CAM Offer with Legacy Transition Payments</t>
  </si>
  <si>
    <t xml:space="preserve">A-CAM &gt; HC Legacy
</t>
  </si>
  <si>
    <r>
      <t xml:space="preserve">Transition
</t>
    </r>
    <r>
      <rPr>
        <b/>
        <strike/>
        <sz val="11"/>
        <color theme="1"/>
        <rFont val="Times New Roman"/>
        <family val="1"/>
      </rPr>
      <t/>
    </r>
  </si>
  <si>
    <t>20% of Support Diff</t>
  </si>
  <si>
    <t>5% of Legacy Support</t>
  </si>
  <si>
    <t>20% of Support Diff &gt; 5% of Legacy Support</t>
  </si>
  <si>
    <r>
      <rPr>
        <b/>
        <sz val="11"/>
        <color rgb="FFFF0000"/>
        <rFont val="Times New Roman"/>
        <family val="1"/>
      </rPr>
      <t>Transition</t>
    </r>
    <r>
      <rPr>
        <b/>
        <sz val="11"/>
        <color theme="1"/>
        <rFont val="Times New Roman"/>
        <family val="1"/>
      </rPr>
      <t xml:space="preserve">
</t>
    </r>
    <r>
      <rPr>
        <b/>
        <strike/>
        <sz val="11"/>
        <color theme="1"/>
        <rFont val="Times New Roman"/>
        <family val="1"/>
      </rPr>
      <t/>
    </r>
  </si>
  <si>
    <t>10% of Support Diff</t>
  </si>
  <si>
    <t>10% of Support Diff &gt; 5% of Legacy Support</t>
  </si>
  <si>
    <t>State</t>
  </si>
  <si>
    <t>Rate of Return Carrier</t>
  </si>
  <si>
    <t>Holding Company</t>
  </si>
  <si>
    <t>A-CAM Status (July 2018)</t>
  </si>
  <si>
    <t>State-level Sum of Annual A-CAM Support (July 2018)</t>
  </si>
  <si>
    <t xml:space="preserve"> A-CAM Status (April 2019)</t>
  </si>
  <si>
    <t>State-level Sum of 2015 Annual HC Legacy</t>
  </si>
  <si>
    <t>Revised State-level Sum of Annual A-CAM Support(April 2019)</t>
  </si>
  <si>
    <t>Support Difference between A-CAM and Legacy</t>
  </si>
  <si>
    <t>Absolute Value of Percentage Difference</t>
  </si>
  <si>
    <t xml:space="preserve"> Annual</t>
  </si>
  <si>
    <t>Tier 2</t>
  </si>
  <si>
    <t>Yes/No</t>
  </si>
  <si>
    <t>Tier 3</t>
  </si>
  <si>
    <t>AK</t>
  </si>
  <si>
    <t>ALSK</t>
  </si>
  <si>
    <t>Alaska Power &amp; Telephone, Inc.</t>
  </si>
  <si>
    <t>A-CAM &gt; HC Legacy</t>
  </si>
  <si>
    <t>RMTC</t>
  </si>
  <si>
    <t>Remote Control, Inc.</t>
  </si>
  <si>
    <t>AL</t>
  </si>
  <si>
    <t>MLLR</t>
  </si>
  <si>
    <t>Millry Corporation</t>
  </si>
  <si>
    <t>TDS</t>
  </si>
  <si>
    <t>Telephone and Data Systems, Inc.</t>
  </si>
  <si>
    <t>TLPH2</t>
  </si>
  <si>
    <t>Telephone Electronics Corporation</t>
  </si>
  <si>
    <t>AR</t>
  </si>
  <si>
    <t>CYPB</t>
  </si>
  <si>
    <t>Cypress Break</t>
  </si>
  <si>
    <t>ERTT</t>
  </si>
  <si>
    <t>E. Ritter Communications Holdings, Inc.</t>
  </si>
  <si>
    <t>TWNS</t>
  </si>
  <si>
    <t>Townes Telecommunications, Inc.</t>
  </si>
  <si>
    <t>YLCT</t>
  </si>
  <si>
    <t>Yelcot Holding Group, Inc.</t>
  </si>
  <si>
    <t>AZ</t>
  </si>
  <si>
    <t>HPTL</t>
  </si>
  <si>
    <t>Hopi Telecommunications, Inc.</t>
  </si>
  <si>
    <t>CA</t>
  </si>
  <si>
    <t>CO</t>
  </si>
  <si>
    <t>BJTL</t>
  </si>
  <si>
    <t>Bijou Telephone Co-Op Association, Inc.</t>
  </si>
  <si>
    <t>JDNT</t>
  </si>
  <si>
    <t>JED Enterprises, Inc.</t>
  </si>
  <si>
    <t>NCLN</t>
  </si>
  <si>
    <t>Nucla-Naturita Telephone Company</t>
  </si>
  <si>
    <t>MYBT</t>
  </si>
  <si>
    <t>May, Bott et al.</t>
  </si>
  <si>
    <t>GA</t>
  </si>
  <si>
    <t>ALMT</t>
  </si>
  <si>
    <t>Alma Telecom, Inc.</t>
  </si>
  <si>
    <t>HRGR</t>
  </si>
  <si>
    <t>Hargray Communications Group, Inc.</t>
  </si>
  <si>
    <t>CTZN6</t>
  </si>
  <si>
    <t>Citizens Telephone Company, Inc. (GA)</t>
  </si>
  <si>
    <t>PLNT2</t>
  </si>
  <si>
    <t>Plant Telephone Company</t>
  </si>
  <si>
    <t>IA</t>
  </si>
  <si>
    <t>BTLR</t>
  </si>
  <si>
    <t>Butler-Bremer Mutual Telephone Company</t>
  </si>
  <si>
    <t>CMBR2</t>
  </si>
  <si>
    <t>Cumberland Telephone Company</t>
  </si>
  <si>
    <t>FRMRC</t>
  </si>
  <si>
    <t>Farmers Mutual Telephone Cooperative - Shellsburg</t>
  </si>
  <si>
    <t>CNTR2</t>
  </si>
  <si>
    <t>Center Junction Telephone Company, Inc.</t>
  </si>
  <si>
    <t>CNVL</t>
  </si>
  <si>
    <t>Coon Valley Cooperative Telephone Association, Inc.</t>
  </si>
  <si>
    <t>CPRT2</t>
  </si>
  <si>
    <t>Cooperative Telephone Company</t>
  </si>
  <si>
    <t>CSYM</t>
  </si>
  <si>
    <t>Casey Mutual Telephone Company</t>
  </si>
  <si>
    <t>DNVL</t>
  </si>
  <si>
    <t>Danville Mutual Telephone Company</t>
  </si>
  <si>
    <t>ESTB</t>
  </si>
  <si>
    <t>East Buchanan Telephone Cooperative</t>
  </si>
  <si>
    <t>FRMR</t>
  </si>
  <si>
    <t>Farmers Telephone Company-Essex</t>
  </si>
  <si>
    <t>FRMR6</t>
  </si>
  <si>
    <t>Farmers Mutual Cooperative Telephone Company-Harlan</t>
  </si>
  <si>
    <t>FRMRJ</t>
  </si>
  <si>
    <t>Farmers Mutual Telephone Company-Jessup</t>
  </si>
  <si>
    <t>JFTC</t>
  </si>
  <si>
    <t>Jefferson Telephone Company</t>
  </si>
  <si>
    <t>LMTT</t>
  </si>
  <si>
    <t>La Motte Telephone Company</t>
  </si>
  <si>
    <t>LNGL</t>
  </si>
  <si>
    <t>Long Lines</t>
  </si>
  <si>
    <t>LNRC</t>
  </si>
  <si>
    <t>Lone Rock Cooperative Telephone Company</t>
  </si>
  <si>
    <t>MBLC</t>
  </si>
  <si>
    <t>Mabel Cooperative Telephone Company</t>
  </si>
  <si>
    <t>MRTL</t>
  </si>
  <si>
    <t>Martelle Cooperative Telephone Association</t>
  </si>
  <si>
    <t>MSSN</t>
  </si>
  <si>
    <t>Massena Telephone Company</t>
  </si>
  <si>
    <t>MTLT2</t>
  </si>
  <si>
    <t>Mutual Telephone Company of Morning Sun</t>
  </si>
  <si>
    <t>NRTCT</t>
  </si>
  <si>
    <t>Northwest Telephone Cooperative</t>
  </si>
  <si>
    <t>NRTH</t>
  </si>
  <si>
    <t>Northeast Iowa Telephone Company</t>
  </si>
  <si>
    <t>NWLM</t>
  </si>
  <si>
    <t>New Ulm Telecom, Inc.</t>
  </si>
  <si>
    <t>OLNT</t>
  </si>
  <si>
    <t>Olin Telephone Company, Inc.</t>
  </si>
  <si>
    <t>Tier 1</t>
  </si>
  <si>
    <t>ONSL</t>
  </si>
  <si>
    <t>Onslow Cooperative Telephone Association</t>
  </si>
  <si>
    <t>RCKW</t>
  </si>
  <si>
    <t>Rockwell Cooperative Telephone Association</t>
  </si>
  <si>
    <t>SCCN</t>
  </si>
  <si>
    <t>Sac County Mutual Telephone Company</t>
  </si>
  <si>
    <t>SCHL</t>
  </si>
  <si>
    <t>Schaller Telephone Company</t>
  </si>
  <si>
    <t>SPRR</t>
  </si>
  <si>
    <t>Superior Telephone Cooperative</t>
  </si>
  <si>
    <t>TMPL</t>
  </si>
  <si>
    <t>Templeton Telephone Company</t>
  </si>
  <si>
    <t>TRRL2</t>
  </si>
  <si>
    <t>Terril Telephone Cooperative</t>
  </si>
  <si>
    <t>VNBR</t>
  </si>
  <si>
    <t>Van Buren Telephone Co., Inc.</t>
  </si>
  <si>
    <t>WLST</t>
  </si>
  <si>
    <t>Woolstock Mutual Telephone Assoc.</t>
  </si>
  <si>
    <t>WSTR</t>
  </si>
  <si>
    <t>Western Iowa Telephone Association</t>
  </si>
  <si>
    <t>WYMN</t>
  </si>
  <si>
    <t>Wyoming Mutual Telephone Company</t>
  </si>
  <si>
    <t>ID</t>
  </si>
  <si>
    <t>BLCK</t>
  </si>
  <si>
    <t>Blackfoot Telephone Cooperative, Inc.</t>
  </si>
  <si>
    <t>CMBR</t>
  </si>
  <si>
    <t>Cambridge Telephone Company, Inc.</t>
  </si>
  <si>
    <t>MDLK</t>
  </si>
  <si>
    <t>Mud Lake Telephone Cooperative Assn., Inc.</t>
  </si>
  <si>
    <t>MRTL2</t>
  </si>
  <si>
    <t>Martell Enterprises, Inc.</t>
  </si>
  <si>
    <t>PRJC</t>
  </si>
  <si>
    <t>Project Mutual Telephone Cooperative Association, Inc.</t>
  </si>
  <si>
    <t>WSTR4</t>
  </si>
  <si>
    <t>Western Elite Incorporated Services</t>
  </si>
  <si>
    <t>IL</t>
  </si>
  <si>
    <t>ADMS</t>
  </si>
  <si>
    <t>Adams Telephone Co-Operative</t>
  </si>
  <si>
    <t>CRSS3</t>
  </si>
  <si>
    <t>Crossville Telephone Company</t>
  </si>
  <si>
    <t>CSSC</t>
  </si>
  <si>
    <t>Cass Communications Management, Inc.</t>
  </si>
  <si>
    <t>FLTR</t>
  </si>
  <si>
    <t>Flat Rock Telephone Co-Op, Inc.</t>
  </si>
  <si>
    <t>GLSF</t>
  </si>
  <si>
    <t>Glasford Telephone Company</t>
  </si>
  <si>
    <t>HMLT</t>
  </si>
  <si>
    <t>Hamilton County Telephone Co-Op</t>
  </si>
  <si>
    <t>HNRY</t>
  </si>
  <si>
    <t>Henry County Communications, Inc.</t>
  </si>
  <si>
    <t>MCNB</t>
  </si>
  <si>
    <t>McNabb Telephone Company</t>
  </si>
  <si>
    <t>MDCN</t>
  </si>
  <si>
    <t>Mid Century Telephone Co-operative</t>
  </si>
  <si>
    <t>TNCT</t>
  </si>
  <si>
    <t>Tonica Technologies, Inc.</t>
  </si>
  <si>
    <t>IN</t>
  </si>
  <si>
    <t>KS</t>
  </si>
  <si>
    <t>LCTC</t>
  </si>
  <si>
    <t>LICT Corporation</t>
  </si>
  <si>
    <t>THMN</t>
  </si>
  <si>
    <t>The Moundridge Telephone Company</t>
  </si>
  <si>
    <t>KY</t>
  </si>
  <si>
    <t>LA</t>
  </si>
  <si>
    <t>CPTL</t>
  </si>
  <si>
    <t>CP-Tel Holdings, Inc.</t>
  </si>
  <si>
    <t>ME</t>
  </si>
  <si>
    <t>MI</t>
  </si>
  <si>
    <t>CHPN</t>
  </si>
  <si>
    <t>Chapin Communications Corporation</t>
  </si>
  <si>
    <t>CRRC</t>
  </si>
  <si>
    <t>Carr Communications, Inc.</t>
  </si>
  <si>
    <t>HWTH</t>
  </si>
  <si>
    <t>Hiawatha Communications, Inc.</t>
  </si>
  <si>
    <t>SNDC</t>
  </si>
  <si>
    <t>Sand Creek Communications Company</t>
  </si>
  <si>
    <t>MN</t>
  </si>
  <si>
    <t>ARVG</t>
  </si>
  <si>
    <t>Arvig Enterprises, Inc.</t>
  </si>
  <si>
    <t>CHRS</t>
  </si>
  <si>
    <t>Christensen Communications Company</t>
  </si>
  <si>
    <t>HNSN</t>
  </si>
  <si>
    <t>Hanson Communications, Inc.</t>
  </si>
  <si>
    <t>INTR4</t>
  </si>
  <si>
    <t>Interstate Telecommunications Cooperative, Inc.</t>
  </si>
  <si>
    <t>LRSN</t>
  </si>
  <si>
    <t>Larson Utilities, Inc.</t>
  </si>
  <si>
    <t>NRTH8</t>
  </si>
  <si>
    <t>Northern Telephone Company/Wilderness Valley Telephone Company</t>
  </si>
  <si>
    <t>PRKR</t>
  </si>
  <si>
    <t>Park Region Mutual Telephone Company</t>
  </si>
  <si>
    <t>RRLC</t>
  </si>
  <si>
    <t>Rural Communications Holding Corporation</t>
  </si>
  <si>
    <t>WKST</t>
  </si>
  <si>
    <t>Wikstrom Telephone Company, Inc.</t>
  </si>
  <si>
    <t>MO</t>
  </si>
  <si>
    <t>AMRC</t>
  </si>
  <si>
    <t>American Broadband Communications et al.</t>
  </si>
  <si>
    <t>ELLN</t>
  </si>
  <si>
    <t>Ellington Telephone Company</t>
  </si>
  <si>
    <t>GRND4</t>
  </si>
  <si>
    <t>Grand River Mutual Telephone Corporation</t>
  </si>
  <si>
    <t>LRTL</t>
  </si>
  <si>
    <t>Le-Ru Telephone Company</t>
  </si>
  <si>
    <t>MRKT</t>
  </si>
  <si>
    <t>Mark Twain Rural Telephone Company</t>
  </si>
  <si>
    <t>OTLC</t>
  </si>
  <si>
    <t>Otelco Inc.</t>
  </si>
  <si>
    <t>PCVL</t>
  </si>
  <si>
    <t>Peace Valley Telephone Company</t>
  </si>
  <si>
    <t>MS</t>
  </si>
  <si>
    <t>FLNC</t>
  </si>
  <si>
    <t>Fail, Inc.</t>
  </si>
  <si>
    <t>TLPX</t>
  </si>
  <si>
    <t>Telapex, Inc.</t>
  </si>
  <si>
    <t>TRCR</t>
  </si>
  <si>
    <t>Traceroad, Inc.</t>
  </si>
  <si>
    <t>MT</t>
  </si>
  <si>
    <t>CMMN</t>
  </si>
  <si>
    <t>CommunityTel, Inc.</t>
  </si>
  <si>
    <t>HTSP</t>
  </si>
  <si>
    <t>Hot Springs Telephone Company</t>
  </si>
  <si>
    <t>LNCL3</t>
  </si>
  <si>
    <t>Lincoln Telephone Company</t>
  </si>
  <si>
    <t>MDRV</t>
  </si>
  <si>
    <t>Mid-Rivers Telephone Cooperative, Inc.</t>
  </si>
  <si>
    <t>RNGT</t>
  </si>
  <si>
    <t>Range Telephone Cooperative, Inc.</t>
  </si>
  <si>
    <t>ND</t>
  </si>
  <si>
    <t>ABSR</t>
  </si>
  <si>
    <t>Absaraka Cooperative Telephone Co., Inc.</t>
  </si>
  <si>
    <t>BKCM</t>
  </si>
  <si>
    <t>BEK Communications Cooperative</t>
  </si>
  <si>
    <t>NE</t>
  </si>
  <si>
    <t>CNSL2</t>
  </si>
  <si>
    <t>Consolidated Communications, Inc. (NE)</t>
  </si>
  <si>
    <t>GRTP</t>
  </si>
  <si>
    <t>Great Plains Communications, Inc.</t>
  </si>
  <si>
    <t>KMTL</t>
  </si>
  <si>
    <t>K &amp; M Telephone Company, Inc.</t>
  </si>
  <si>
    <t>PRCT</t>
  </si>
  <si>
    <t>Pierce Telecommunications, Inc.</t>
  </si>
  <si>
    <t>THNB</t>
  </si>
  <si>
    <t>The Nebraska Central Telephone Co.</t>
  </si>
  <si>
    <t>WSTW2</t>
  </si>
  <si>
    <t>West Iowa Telephone Company</t>
  </si>
  <si>
    <t>NM</t>
  </si>
  <si>
    <t>RSVL</t>
  </si>
  <si>
    <t>Roosevelt County Rural Telephone Cooperative, Inc.</t>
  </si>
  <si>
    <t>NV</t>
  </si>
  <si>
    <t>LNCL</t>
  </si>
  <si>
    <t>Lincoln Communications, Inc.</t>
  </si>
  <si>
    <t>MPVL</t>
  </si>
  <si>
    <t>Moapa Valley Telecommunications, Inc.</t>
  </si>
  <si>
    <t>NY</t>
  </si>
  <si>
    <t>ARMS</t>
  </si>
  <si>
    <t>Armstrong Holdings, Inc.</t>
  </si>
  <si>
    <t>CHZY</t>
  </si>
  <si>
    <t>Chazy &amp; Westport Telephone</t>
  </si>
  <si>
    <t>CTZN3</t>
  </si>
  <si>
    <t>Citizens Telephone Company of Hammond NY, Inc.</t>
  </si>
  <si>
    <t>DLHT</t>
  </si>
  <si>
    <t>Delhi Telephone Company</t>
  </si>
  <si>
    <t>EMPR</t>
  </si>
  <si>
    <t>Empire Telephone Corporation/North Penn Telephone Company</t>
  </si>
  <si>
    <t>FSHR</t>
  </si>
  <si>
    <t>Fishers Island Telephone Company</t>
  </si>
  <si>
    <t>MRGR</t>
  </si>
  <si>
    <t>Margaretville Telephone Company, Inc.</t>
  </si>
  <si>
    <t>ATLC</t>
  </si>
  <si>
    <t>Atlas Connectivity</t>
  </si>
  <si>
    <t>THMD</t>
  </si>
  <si>
    <t>The Middleburgh Telephone Company</t>
  </si>
  <si>
    <t>PTTR2</t>
  </si>
  <si>
    <t>Pattersonville Telephone Company (NY)</t>
  </si>
  <si>
    <t>OH</t>
  </si>
  <si>
    <t>THRD</t>
  </si>
  <si>
    <t>The Ridgeville Telephone Company</t>
  </si>
  <si>
    <t>OK</t>
  </si>
  <si>
    <t>CRNG</t>
  </si>
  <si>
    <t>Carnegie Telephone Company</t>
  </si>
  <si>
    <t>OKLH</t>
  </si>
  <si>
    <t>Oklahoma Western Telephone Company</t>
  </si>
  <si>
    <t>PNRT2</t>
  </si>
  <si>
    <t>Pioneer Telephone Cooperative (OK)</t>
  </si>
  <si>
    <t>SLNS</t>
  </si>
  <si>
    <t>Salina Spavinaw Telephone Co., Inc.</t>
  </si>
  <si>
    <t>VLLN</t>
  </si>
  <si>
    <t>Valliant Telephone Company, Inc.</t>
  </si>
  <si>
    <t>OR</t>
  </si>
  <si>
    <t>DAYM</t>
  </si>
  <si>
    <t>Day Management Corporation</t>
  </si>
  <si>
    <t>HLXT</t>
  </si>
  <si>
    <t>Helix Telephone Company</t>
  </si>
  <si>
    <t>MNRT</t>
  </si>
  <si>
    <t>Monroe Telephone Company</t>
  </si>
  <si>
    <t>PNRT3</t>
  </si>
  <si>
    <t>Pioneer Telephone Cooperative (OR)</t>
  </si>
  <si>
    <t>RMTL</t>
  </si>
  <si>
    <t>Roome Telecommunications Inc.</t>
  </si>
  <si>
    <t>PA</t>
  </si>
  <si>
    <t>THNR</t>
  </si>
  <si>
    <t>The North-Eastern Pennsylvania Telephone Company</t>
  </si>
  <si>
    <t>SC</t>
  </si>
  <si>
    <t>SD</t>
  </si>
  <si>
    <t>CLRT</t>
  </si>
  <si>
    <t>Clarity Telecom, LLC</t>
  </si>
  <si>
    <t>JMSV</t>
  </si>
  <si>
    <t>James Valley Cooperative Telephone Company</t>
  </si>
  <si>
    <t>TN</t>
  </si>
  <si>
    <t>DKLB</t>
  </si>
  <si>
    <t>DeKalb Telephone Cooperative, Inc.</t>
  </si>
  <si>
    <t>TX</t>
  </si>
  <si>
    <t>BRZS</t>
  </si>
  <si>
    <t>Brazos Telephone Cooperative, Inc.</t>
  </si>
  <si>
    <t>CLRD</t>
  </si>
  <si>
    <t>Colorado Valley Telephone Cooperative, Inc.</t>
  </si>
  <si>
    <t>CNTR4</t>
  </si>
  <si>
    <t>Central Texas Telephone Cooperative, Inc.</t>
  </si>
  <si>
    <t>ENMR</t>
  </si>
  <si>
    <t>ENMR Telephone Cooperative, Inc.</t>
  </si>
  <si>
    <t>MDPL</t>
  </si>
  <si>
    <t>Mid-Plains Rural Telephone Cooperative, Inc.</t>
  </si>
  <si>
    <t>PKLM</t>
  </si>
  <si>
    <t>Poka Lambro Telephone Cooperative, Inc.</t>
  </si>
  <si>
    <t>TTHL</t>
  </si>
  <si>
    <t>TOTE Holdings LLC</t>
  </si>
  <si>
    <t>TYLR</t>
  </si>
  <si>
    <t>Taylor Telephone Cooperative, Inc.</t>
  </si>
  <si>
    <t>WSTT</t>
  </si>
  <si>
    <t>West Texas Rural Telephone Coop., Inc.</t>
  </si>
  <si>
    <t>WSTX</t>
  </si>
  <si>
    <t>Wes-Tex Telephone Cooperative, Inc.</t>
  </si>
  <si>
    <t>UT</t>
  </si>
  <si>
    <t>GNNS</t>
  </si>
  <si>
    <t>Gunnison Telephone Company</t>
  </si>
  <si>
    <t>UBTB</t>
  </si>
  <si>
    <t>UBTA-UBET Communications</t>
  </si>
  <si>
    <t>VA</t>
  </si>
  <si>
    <t>CTZN7</t>
  </si>
  <si>
    <t>Citizens Telephone Cooperative (VA)</t>
  </si>
  <si>
    <t>HGHL</t>
  </si>
  <si>
    <t>Highland Telephone Cooperative (VA)</t>
  </si>
  <si>
    <t>WA</t>
  </si>
  <si>
    <t>PNRT</t>
  </si>
  <si>
    <t>Pioneer Telephone Holding Company</t>
  </si>
  <si>
    <t>WI</t>
  </si>
  <si>
    <t>AMRY</t>
  </si>
  <si>
    <t>Amery Telcom, Inc.</t>
  </si>
  <si>
    <t>BRCT</t>
  </si>
  <si>
    <t>Bruce Telephone Company, Inc.</t>
  </si>
  <si>
    <t>CLRL2</t>
  </si>
  <si>
    <t>Clear Lake Telephone Company</t>
  </si>
  <si>
    <t>CNVL2</t>
  </si>
  <si>
    <t>Coon Valley Farmers Telephone Company, Inc.</t>
  </si>
  <si>
    <t>FRMR4</t>
  </si>
  <si>
    <t>Farmers Independent Telephone Company</t>
  </si>
  <si>
    <t>HLLS</t>
  </si>
  <si>
    <t>Hillsboro Telephone Company, Inc.</t>
  </si>
  <si>
    <t>MNTH</t>
  </si>
  <si>
    <t>Mount Horeb Telephone Company</t>
  </si>
  <si>
    <t>UNNT</t>
  </si>
  <si>
    <t>Union Telephone Company</t>
  </si>
  <si>
    <t>WTNB</t>
  </si>
  <si>
    <t>Wittenberg Telephone Company</t>
  </si>
  <si>
    <t>WV</t>
  </si>
  <si>
    <t>TLTL</t>
  </si>
  <si>
    <t>TelAtlantic, Inc.</t>
  </si>
  <si>
    <t>WY</t>
  </si>
  <si>
    <t>MWTC</t>
  </si>
  <si>
    <t>Mountain West Technologies Corporation</t>
  </si>
  <si>
    <t>UNHC</t>
  </si>
  <si>
    <t>Union Holding Corp.</t>
  </si>
  <si>
    <t>PNPN</t>
  </si>
  <si>
    <t>Pinpoint Holdings, Inc.</t>
  </si>
  <si>
    <t>BRYN</t>
  </si>
  <si>
    <t>Bryan Family Inc.</t>
  </si>
  <si>
    <t>FL</t>
  </si>
  <si>
    <t>MBSH</t>
  </si>
  <si>
    <t>MBS Holdings</t>
  </si>
  <si>
    <t>PNLN</t>
  </si>
  <si>
    <t>Pineland Telephone Cooperative, Inc.</t>
  </si>
  <si>
    <t>BRDT</t>
  </si>
  <si>
    <t>Breda Telephone Corp.</t>
  </si>
  <si>
    <t>MCHN</t>
  </si>
  <si>
    <t>Mechanicsville Telephone Company</t>
  </si>
  <si>
    <t>PRTN</t>
  </si>
  <si>
    <t>Partner Communications Cooperative</t>
  </si>
  <si>
    <t>GNSC</t>
  </si>
  <si>
    <t>Geneseo Communications, Inc.</t>
  </si>
  <si>
    <t>USCH</t>
  </si>
  <si>
    <t>USConnect Holdings, Inc.</t>
  </si>
  <si>
    <t>MA</t>
  </si>
  <si>
    <t>KCLE</t>
  </si>
  <si>
    <t>KCL Enterprises, LLC</t>
  </si>
  <si>
    <t>STHR</t>
  </si>
  <si>
    <t>Southern Montana Telephone Company</t>
  </si>
  <si>
    <t>NH</t>
  </si>
  <si>
    <t>BHVT</t>
  </si>
  <si>
    <t>Beehive Telephone Companies</t>
  </si>
  <si>
    <t>HRZN</t>
  </si>
  <si>
    <t>Horizon Telecom</t>
  </si>
  <si>
    <t>CRSS</t>
  </si>
  <si>
    <t>Cross Telephone Company LLC</t>
  </si>
  <si>
    <t>DBSN</t>
  </si>
  <si>
    <t>Dobson Technologies, Inc.</t>
  </si>
  <si>
    <t>MBCR</t>
  </si>
  <si>
    <t>MBO Corporation</t>
  </si>
  <si>
    <t>STHW2</t>
  </si>
  <si>
    <t>Southwest Oklahoma Telephone Company</t>
  </si>
  <si>
    <t>WSTC</t>
  </si>
  <si>
    <t>West Carolina Rural Telephone Cooperative, Inc.</t>
  </si>
  <si>
    <t>ETXT</t>
  </si>
  <si>
    <t>Etex Telephone Cooperative, Inc.</t>
  </si>
  <si>
    <t>FVRT</t>
  </si>
  <si>
    <t>Five Area Telephone Cooperative, Inc.</t>
  </si>
  <si>
    <t>INDS</t>
  </si>
  <si>
    <t>Industry Telephone Company</t>
  </si>
  <si>
    <t>RVRT</t>
  </si>
  <si>
    <t>Riviera Telephone Company, Inc.</t>
  </si>
  <si>
    <t>LUMO</t>
  </si>
  <si>
    <t>Lumos Networks Corp.</t>
  </si>
  <si>
    <t>VT</t>
  </si>
  <si>
    <t>Tier 3 Annual (2017)</t>
  </si>
  <si>
    <t>Tier 3 Annual (2018)</t>
  </si>
  <si>
    <t>Tier 3 Annual (2019)</t>
  </si>
  <si>
    <t>Tier 3 Annual (2020)</t>
  </si>
  <si>
    <t>Tier 3 Annual (2021)</t>
  </si>
  <si>
    <t>Tier 3 Annual (2022)</t>
  </si>
  <si>
    <t>Tier 3 Annual (2023)</t>
  </si>
  <si>
    <t>Tier 3 Annual (2024)</t>
  </si>
  <si>
    <t>Tier 3 Annual (2025)</t>
  </si>
  <si>
    <t>Tier 2 Annual (2017)</t>
  </si>
  <si>
    <t>Tier 2 Annual (2018)</t>
  </si>
  <si>
    <t>Tier 2 Annual (2019)</t>
  </si>
  <si>
    <t>Tier 2 Annual (2020)</t>
  </si>
  <si>
    <t>Tier 1 Annual (2017)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</si>
</sst>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.00"/>
    <numFmt numFmtId="166" formatCode="_(&quot;$&quot;* #,##0_);_(&quot;$&quot;* \(#,##0\);_(&quot;$&quot;* &quot;-&quot;??_);_(@_)"/>
    <numFmt numFmtId="167" formatCode="_(* #,##0_);_(* \(#,##0\);_(* &quot;-&quot;??_);_(@_)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theme="1" tint="4.9989318521683403E-2"/>
      <name val="Times New Roman"/>
      <family val="1"/>
    </font>
    <font>
      <b/>
      <strike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Times New Roman"/>
      <family val="1"/>
    </font>
    <font>
      <sz val="10"/>
      <color theme="5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C0C0C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3" fillId="0" borderId="0" xfId="0" applyFont="1" applyAlignment="1">
      <alignment horizontal="left" vertical="top"/>
    </xf>
    <xf numFmtId="15" fontId="3" fillId="0" borderId="0" xfId="0" applyNumberFormat="1" applyFont="1" applyAlignment="1">
      <alignment horizontal="left"/>
    </xf>
    <xf numFmtId="15" fontId="3" fillId="0" borderId="0" xfId="0" quotePrefix="1" applyNumberFormat="1" applyFont="1" applyAlignment="1">
      <alignment horizontal="centerContinuous"/>
    </xf>
    <xf numFmtId="164" fontId="3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0" fontId="5" fillId="0" borderId="0" xfId="0" applyFont="1"/>
    <xf numFmtId="0" fontId="6" fillId="2" borderId="1" xfId="3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166" fontId="6" fillId="4" borderId="2" xfId="4" applyNumberFormat="1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3" fillId="0" borderId="0" xfId="0" applyFont="1"/>
    <xf numFmtId="0" fontId="6" fillId="6" borderId="2" xfId="3" applyFont="1" applyFill="1" applyBorder="1" applyAlignment="1" applyProtection="1">
      <alignment horizontal="center" wrapText="1"/>
    </xf>
    <xf numFmtId="0" fontId="5" fillId="0" borderId="2" xfId="0" applyFont="1" applyBorder="1"/>
    <xf numFmtId="0" fontId="6" fillId="2" borderId="2" xfId="3" applyNumberFormat="1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166" fontId="6" fillId="3" borderId="2" xfId="4" applyNumberFormat="1" applyFont="1" applyFill="1" applyBorder="1" applyAlignment="1">
      <alignment horizontal="center" wrapText="1"/>
    </xf>
    <xf numFmtId="166" fontId="6" fillId="5" borderId="2" xfId="4" applyNumberFormat="1" applyFont="1" applyFill="1" applyBorder="1" applyAlignment="1">
      <alignment horizontal="center" wrapText="1"/>
    </xf>
    <xf numFmtId="43" fontId="12" fillId="0" borderId="2" xfId="5" applyFont="1" applyBorder="1"/>
    <xf numFmtId="43" fontId="12" fillId="0" borderId="3" xfId="5" applyFont="1" applyBorder="1"/>
    <xf numFmtId="44" fontId="12" fillId="0" borderId="3" xfId="2" applyFont="1" applyFill="1" applyBorder="1" applyAlignment="1"/>
    <xf numFmtId="167" fontId="4" fillId="0" borderId="2" xfId="1" applyNumberFormat="1" applyFont="1" applyFill="1" applyBorder="1"/>
    <xf numFmtId="167" fontId="12" fillId="0" borderId="4" xfId="1" applyNumberFormat="1" applyFont="1" applyFill="1" applyBorder="1" applyAlignment="1"/>
    <xf numFmtId="10" fontId="12" fillId="0" borderId="4" xfId="2" applyNumberFormat="1" applyFont="1" applyFill="1" applyBorder="1" applyAlignment="1"/>
    <xf numFmtId="0" fontId="4" fillId="0" borderId="0" xfId="0" applyFont="1" applyFill="1"/>
    <xf numFmtId="167" fontId="12" fillId="0" borderId="2" xfId="1" applyNumberFormat="1" applyFont="1" applyFill="1" applyBorder="1" applyAlignment="1"/>
    <xf numFmtId="0" fontId="4" fillId="0" borderId="2" xfId="0" applyFont="1" applyFill="1" applyBorder="1"/>
    <xf numFmtId="167" fontId="12" fillId="0" borderId="2" xfId="1" applyNumberFormat="1" applyFont="1" applyFill="1" applyBorder="1" applyAlignment="1">
      <alignment horizontal="center"/>
    </xf>
    <xf numFmtId="0" fontId="13" fillId="0" borderId="2" xfId="6" applyFont="1" applyFill="1" applyBorder="1"/>
    <xf numFmtId="0" fontId="13" fillId="2" borderId="2" xfId="6" applyFont="1" applyFill="1" applyBorder="1"/>
    <xf numFmtId="0" fontId="4" fillId="0" borderId="0" xfId="0" applyFont="1" applyFill="1" applyBorder="1"/>
    <xf numFmtId="166" fontId="4" fillId="0" borderId="2" xfId="0" applyNumberFormat="1" applyFont="1" applyFill="1" applyBorder="1"/>
    <xf numFmtId="44" fontId="4" fillId="0" borderId="2" xfId="2" applyFont="1" applyBorder="1"/>
    <xf numFmtId="166" fontId="4" fillId="0" borderId="0" xfId="0" applyNumberFormat="1" applyFont="1"/>
    <xf numFmtId="43" fontId="14" fillId="0" borderId="0" xfId="5" applyFont="1" applyBorder="1"/>
    <xf numFmtId="44" fontId="12" fillId="0" borderId="0" xfId="2" applyFont="1" applyFill="1" applyBorder="1" applyAlignment="1"/>
    <xf numFmtId="167" fontId="4" fillId="0" borderId="0" xfId="1" applyNumberFormat="1" applyFont="1" applyFill="1" applyBorder="1"/>
    <xf numFmtId="167" fontId="12" fillId="0" borderId="0" xfId="1" applyNumberFormat="1" applyFont="1" applyFill="1" applyBorder="1" applyAlignment="1"/>
    <xf numFmtId="10" fontId="12" fillId="0" borderId="0" xfId="2" applyNumberFormat="1" applyFont="1" applyFill="1" applyBorder="1" applyAlignment="1"/>
    <xf numFmtId="166" fontId="4" fillId="0" borderId="0" xfId="0" applyNumberFormat="1" applyFont="1" applyFill="1" applyBorder="1"/>
    <xf numFmtId="167" fontId="12" fillId="0" borderId="0" xfId="1" applyNumberFormat="1" applyFont="1" applyFill="1" applyBorder="1" applyAlignment="1">
      <alignment horizontal="center"/>
    </xf>
    <xf numFmtId="166" fontId="4" fillId="0" borderId="0" xfId="2" applyNumberFormat="1" applyFont="1" applyBorder="1"/>
    <xf numFmtId="166" fontId="4" fillId="0" borderId="2" xfId="2" applyNumberFormat="1" applyFont="1" applyBorder="1"/>
    <xf numFmtId="43" fontId="4" fillId="0" borderId="0" xfId="0" applyNumberFormat="1" applyFont="1"/>
    <xf numFmtId="166" fontId="0" fillId="0" borderId="0" xfId="0" applyNumberFormat="1"/>
    <xf numFmtId="44" fontId="4" fillId="0" borderId="0" xfId="2" applyFont="1"/>
    <xf numFmtId="44" fontId="4" fillId="0" borderId="0" xfId="0" applyNumberFormat="1" applyFont="1"/>
    <xf numFmtId="167" fontId="4" fillId="0" borderId="0" xfId="0" applyNumberFormat="1" applyFont="1"/>
    <xf numFmtId="43" fontId="0" fillId="0" borderId="0" xfId="0" applyNumberFormat="1"/>
    <xf numFmtId="43" fontId="4" fillId="0" borderId="0" xfId="1" applyFont="1"/>
    <xf numFmtId="167" fontId="0" fillId="0" borderId="0" xfId="0" applyNumberFormat="1"/>
    <xf numFmtId="0" fontId="15" fillId="0" borderId="0" xfId="0" applyFont="1"/>
  </cellXfs>
  <cellStyles count="8">
    <cellStyle name="Comma" xfId="1" builtinId="3"/>
    <cellStyle name="Comma 3" xfId="7"/>
    <cellStyle name="Comma 5" xfId="5"/>
    <cellStyle name="Currency" xfId="2" builtinId="4"/>
    <cellStyle name="Currency 2" xfId="4"/>
    <cellStyle name="Normal" xfId="0" builtinId="0"/>
    <cellStyle name="Normal 2" xfId="3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2"/>
  <sheetViews>
    <sheetView showGridLines="0" tabSelected="1" zoomScale="80" zoomScaleNormal="80" workbookViewId="0">
      <pane xSplit="6" ySplit="5" topLeftCell="G6" activePane="bottomRight" state="frozen"/>
      <selection pane="topRight" activeCell="E1" sqref="E1"/>
      <selection pane="bottomLeft" activeCell="A6" sqref="A6"/>
      <selection pane="bottomRight" activeCell="AE5" sqref="AE5"/>
    </sheetView>
  </sheetViews>
  <sheetFormatPr defaultColWidth="21.5703125" defaultRowHeight="12.75" outlineLevelCol="1" x14ac:dyDescent="0.2"/>
  <cols>
    <col min="1" max="1" width="8.7109375" style="4" customWidth="1"/>
    <col min="2" max="2" width="15.7109375" style="4" customWidth="1"/>
    <col min="3" max="3" width="61.7109375" style="4" bestFit="1" customWidth="1"/>
    <col min="4" max="4" width="18.7109375" customWidth="1"/>
    <col min="5" max="5" width="15.7109375" customWidth="1"/>
    <col min="6" max="6" width="18.7109375" style="4" customWidth="1"/>
    <col min="7" max="10" width="15.7109375" style="4" customWidth="1"/>
    <col min="11" max="11" width="2.42578125" customWidth="1"/>
    <col min="12" max="12" width="15.7109375" style="4" customWidth="1" outlineLevel="1"/>
    <col min="13" max="13" width="2.85546875" style="4" customWidth="1"/>
    <col min="14" max="14" width="15.7109375" style="4" customWidth="1" outlineLevel="1"/>
    <col min="15" max="15" width="2.85546875" style="4" customWidth="1"/>
    <col min="16" max="22" width="15.7109375" style="4" customWidth="1" outlineLevel="1"/>
    <col min="23" max="23" width="4.28515625" style="4" customWidth="1"/>
    <col min="24" max="35" width="15.7109375" style="4" customWidth="1" outlineLevel="1"/>
    <col min="36" max="36" width="6" style="4" bestFit="1" customWidth="1"/>
    <col min="37" max="16384" width="21.5703125" style="4"/>
  </cols>
  <sheetData>
    <row r="1" spans="1:36" x14ac:dyDescent="0.2">
      <c r="A1" s="1"/>
      <c r="B1" s="1"/>
      <c r="C1" s="2" t="s">
        <v>0</v>
      </c>
      <c r="F1" s="3"/>
      <c r="K1" s="4"/>
    </row>
    <row r="2" spans="1:36" x14ac:dyDescent="0.2">
      <c r="A2" s="5" t="s">
        <v>1</v>
      </c>
      <c r="B2" s="1"/>
      <c r="C2" s="6"/>
      <c r="F2" s="3"/>
      <c r="K2" s="4"/>
    </row>
    <row r="3" spans="1:36" x14ac:dyDescent="0.2">
      <c r="A3" s="7"/>
      <c r="B3" s="1"/>
      <c r="C3" s="8">
        <v>43586</v>
      </c>
      <c r="F3" s="3"/>
      <c r="K3" s="4"/>
    </row>
    <row r="4" spans="1:36" ht="42.75" customHeight="1" x14ac:dyDescent="0.25">
      <c r="A4" s="9"/>
      <c r="B4" s="9"/>
      <c r="C4" s="9"/>
      <c r="F4" s="10"/>
      <c r="G4" s="9"/>
      <c r="H4" s="9"/>
      <c r="I4" s="9"/>
      <c r="J4" s="9"/>
      <c r="K4" s="11"/>
      <c r="L4" s="12" t="s">
        <v>2</v>
      </c>
      <c r="M4" s="13"/>
      <c r="N4" s="14" t="s">
        <v>3</v>
      </c>
      <c r="O4" s="13"/>
      <c r="P4" s="15" t="s">
        <v>4</v>
      </c>
      <c r="Q4" s="15" t="s">
        <v>5</v>
      </c>
      <c r="R4" s="15" t="s">
        <v>6</v>
      </c>
      <c r="S4" s="16" t="s">
        <v>7</v>
      </c>
      <c r="T4" s="16" t="s">
        <v>7</v>
      </c>
      <c r="U4" s="16" t="s">
        <v>7</v>
      </c>
      <c r="V4" s="16" t="s">
        <v>7</v>
      </c>
      <c r="W4" s="13"/>
      <c r="X4" s="17" t="s">
        <v>8</v>
      </c>
      <c r="Y4" s="17" t="s">
        <v>5</v>
      </c>
      <c r="Z4" s="17" t="s">
        <v>9</v>
      </c>
      <c r="AA4" s="18" t="s">
        <v>3</v>
      </c>
      <c r="AB4" s="18" t="s">
        <v>3</v>
      </c>
      <c r="AC4" s="18" t="s">
        <v>3</v>
      </c>
      <c r="AD4" s="18" t="s">
        <v>3</v>
      </c>
      <c r="AE4" s="18" t="s">
        <v>3</v>
      </c>
      <c r="AF4" s="18" t="s">
        <v>3</v>
      </c>
      <c r="AG4" s="18" t="s">
        <v>3</v>
      </c>
      <c r="AH4" s="18" t="s">
        <v>3</v>
      </c>
      <c r="AI4" s="18" t="s">
        <v>3</v>
      </c>
      <c r="AJ4" s="19"/>
    </row>
    <row r="5" spans="1:36" ht="86.25" x14ac:dyDescent="0.25">
      <c r="A5" s="20" t="s">
        <v>10</v>
      </c>
      <c r="B5" s="20" t="s">
        <v>11</v>
      </c>
      <c r="C5" s="20" t="s">
        <v>12</v>
      </c>
      <c r="D5" s="20" t="s">
        <v>13</v>
      </c>
      <c r="E5" s="20" t="s">
        <v>14</v>
      </c>
      <c r="F5" s="20" t="s">
        <v>15</v>
      </c>
      <c r="G5" s="20" t="s">
        <v>16</v>
      </c>
      <c r="H5" s="20" t="s">
        <v>17</v>
      </c>
      <c r="I5" s="20" t="s">
        <v>18</v>
      </c>
      <c r="J5" s="20" t="s">
        <v>19</v>
      </c>
      <c r="K5" s="21"/>
      <c r="L5" s="22" t="s">
        <v>20</v>
      </c>
      <c r="M5" s="23"/>
      <c r="N5" s="24" t="s">
        <v>454</v>
      </c>
      <c r="O5" s="23"/>
      <c r="P5" s="16" t="s">
        <v>21</v>
      </c>
      <c r="Q5" s="16" t="s">
        <v>21</v>
      </c>
      <c r="R5" s="16" t="s">
        <v>22</v>
      </c>
      <c r="S5" s="16" t="s">
        <v>450</v>
      </c>
      <c r="T5" s="16" t="s">
        <v>451</v>
      </c>
      <c r="U5" s="16" t="s">
        <v>452</v>
      </c>
      <c r="V5" s="16" t="s">
        <v>453</v>
      </c>
      <c r="W5" s="23"/>
      <c r="X5" s="25" t="s">
        <v>23</v>
      </c>
      <c r="Y5" s="25" t="s">
        <v>23</v>
      </c>
      <c r="Z5" s="25" t="s">
        <v>22</v>
      </c>
      <c r="AA5" s="25" t="s">
        <v>441</v>
      </c>
      <c r="AB5" s="25" t="s">
        <v>442</v>
      </c>
      <c r="AC5" s="25" t="s">
        <v>443</v>
      </c>
      <c r="AD5" s="25" t="s">
        <v>444</v>
      </c>
      <c r="AE5" s="25" t="s">
        <v>445</v>
      </c>
      <c r="AF5" s="25" t="s">
        <v>446</v>
      </c>
      <c r="AG5" s="25" t="s">
        <v>447</v>
      </c>
      <c r="AH5" s="25" t="s">
        <v>448</v>
      </c>
      <c r="AI5" s="25" t="s">
        <v>449</v>
      </c>
      <c r="AJ5" s="19"/>
    </row>
    <row r="6" spans="1:36" s="32" customFormat="1" ht="12.75" customHeight="1" x14ac:dyDescent="0.2">
      <c r="A6" s="26" t="s">
        <v>24</v>
      </c>
      <c r="B6" s="26" t="s">
        <v>25</v>
      </c>
      <c r="C6" s="26" t="s">
        <v>26</v>
      </c>
      <c r="D6" s="27" t="s">
        <v>27</v>
      </c>
      <c r="E6" s="27">
        <v>6718322.2230645176</v>
      </c>
      <c r="F6" s="28" t="str">
        <f t="shared" ref="F6:F69" si="0">IF(H6&gt;G6,"A-CAM &gt; HC Legacy",IF(J6&lt;=10%,"Tier 1",IF(AND(J6&gt;10%,J6&lt;=25%),"Tier 2","Tier 3")))</f>
        <v>A-CAM &gt; HC Legacy</v>
      </c>
      <c r="G6" s="29">
        <v>1411275</v>
      </c>
      <c r="H6" s="29">
        <v>7512071.0977921458</v>
      </c>
      <c r="I6" s="30">
        <f t="shared" ref="I6:I69" si="1">H6-G6</f>
        <v>6100796.0977921458</v>
      </c>
      <c r="J6" s="31">
        <f t="shared" ref="J6:J69" si="2">IF(G6=0,1,ABS(I6/G6))</f>
        <v>4.3228967407430483</v>
      </c>
      <c r="L6" s="33">
        <f t="shared" ref="L6:L69" si="3">IF(AND(H6&gt;G6),H6,"")</f>
        <v>7512071.0977921458</v>
      </c>
      <c r="M6" s="34"/>
      <c r="N6" s="33" t="str">
        <f t="shared" ref="N6:N69" si="4">IF(AND(H6&lt;G6,J6&lt;=10%),H6+(I6*0.5*-1),"")</f>
        <v/>
      </c>
      <c r="O6" s="34"/>
      <c r="P6" s="33" t="str">
        <f t="shared" ref="P6:P69" si="5">IF(F6="Tier 2",0.2*I6*-1,"")</f>
        <v/>
      </c>
      <c r="Q6" s="33" t="str">
        <f t="shared" ref="Q6:Q69" si="6">IF(F6="Tier 2",0.05*G6,"")</f>
        <v/>
      </c>
      <c r="R6" s="35" t="str">
        <f t="shared" ref="R6:R69" si="7">IF(F6="Tier 2",IF(P6&gt;Q6,"Yes","No"),"")</f>
        <v/>
      </c>
      <c r="S6" s="33" t="str">
        <f t="shared" ref="S6:S69" si="8">IF(AND(H6&lt;G6,J6&gt;10%,J6&lt;=25%),IF(I6*0.2*-1&gt;G6*0.05,H6+-1*I6*0.8,0)+IF(I6*0.2*-1&lt;=G6*0.05,MAX(H6,G6*0.95),0),"")</f>
        <v/>
      </c>
      <c r="T6" s="33" t="str">
        <f t="shared" ref="T6:T69" si="9">IF(AND(H6&lt;G6,J6&gt;10%,J6&lt;=25%),IF(I6*0.2*-1&gt;G6*0.05,H6+-1*I6*0.6,0)+IF(I6*0.2*-1&lt;=G6*0.05,MAX(H6,G6*0.9),0),"")</f>
        <v/>
      </c>
      <c r="U6" s="33" t="str">
        <f t="shared" ref="U6:U69" si="10">IF(AND(H6&lt;G6,J6&gt;10%,J6&lt;=25%),IF(I6*0.2*-1&gt;G6*0.05,H6+-1*I6*0.4,0)+IF(I6*0.2*-1&lt;=G6*0.05,MAX(H6,G6*0.85),0),"")</f>
        <v/>
      </c>
      <c r="V6" s="33" t="str">
        <f t="shared" ref="V6:V69" si="11">IF(AND(H6&lt;G6,J6&gt;10%,J6&lt;=25%),IF(I6*0.2*-1&gt;G6*0.05,H6+-1*I6*0.2,0)+IF(I6*0.2*-1&lt;=G6*0.05,MAX(H6,G6*0.8),0),"")</f>
        <v/>
      </c>
      <c r="W6" s="34"/>
      <c r="X6" s="33" t="str">
        <f t="shared" ref="X6:X69" si="12">IF(F6="Tier 3",0.1*I6*-1,"")</f>
        <v/>
      </c>
      <c r="Y6" s="33" t="str">
        <f t="shared" ref="Y6:Y69" si="13">IF(F6="Tier 3",0.05*G6,"")</f>
        <v/>
      </c>
      <c r="Z6" s="35" t="str">
        <f t="shared" ref="Z6:Z69" si="14">IF(F6="Tier 3",IF(X6&gt;Y6,"Yes","No"),"")</f>
        <v/>
      </c>
      <c r="AA6" s="33" t="str">
        <f t="shared" ref="AA6:AA69" si="15">IF(AND(H6&lt;G6,J6&gt;25%),IF(I6*0.1*-1&gt;G6*0.05,H6+-1*I6*0.9,0)+IF(I6*0.1*-1&lt;=G6*0.05,MAX(H6,G6*0.95),0),"")</f>
        <v/>
      </c>
      <c r="AB6" s="33" t="str">
        <f t="shared" ref="AB6:AB69" si="16">IF(AND(H6&lt;G6,J6&gt;25%),IF(I6*0.1*-1&gt;G6*0.05,H6+-1*I6*0.8,0)+IF(I6*0.1*-1&lt;=G6*0.05,MAX(H6,G6*0.9),0),"")</f>
        <v/>
      </c>
      <c r="AC6" s="33" t="str">
        <f t="shared" ref="AC6:AC69" si="17">IF(AND(H6&lt;G6,J6&gt;25%),IF(I6*0.1*-1&gt;G6*0.05,H6+-1*I6*0.7,0)+IF(I6*0.1*-1&lt;=G6*0.05,MAX(H6,G6*0.85),0),"")</f>
        <v/>
      </c>
      <c r="AD6" s="33" t="str">
        <f t="shared" ref="AD6:AD69" si="18">IF(AND(H6&lt;G6,J6&gt;25%),IF(I6*0.1*-1&gt;G6*0.05,H6+-1*I6*0.6,0)+IF(I6*0.1*-1&lt;=G6*0.05,MAX(H6,G6*0.8),0),"")</f>
        <v/>
      </c>
      <c r="AE6" s="33" t="str">
        <f t="shared" ref="AE6:AE69" si="19">IF(AND(H6&lt;G6,J6&gt;25%),IF(I6*0.1*-1&gt;G6*0.05,H6+-1*I6*0.5,0)+IF(I6*0.1*-1&lt;=G6*0.05,MAX(H6,G6*0.75),0),"")</f>
        <v/>
      </c>
      <c r="AF6" s="33" t="str">
        <f t="shared" ref="AF6:AF69" si="20">IF(AND(H6&lt;G6,J6&gt;25%),IF(I6*0.1*-1&gt;G6*0.05,H6+-1*I6*0.4,0)+IF(I6*0.1*-1&lt;=G6*0.05,MAX(H6,G6*0.7),0),"")</f>
        <v/>
      </c>
      <c r="AG6" s="33" t="str">
        <f t="shared" ref="AG6:AG69" si="21">IF(AND(H6&lt;G6,J6&gt;25%),IF(I6*0.1*-1&gt;G6*0.05,H6+-1*I6*0.3,0)+IF(I6*0.1*-1&lt;=G6*0.05,MAX(H6,G6*0.65),0),"")</f>
        <v/>
      </c>
      <c r="AH6" s="33" t="str">
        <f t="shared" ref="AH6:AH69" si="22">IF(AND(H6&lt;G6,J6&gt;25%),IF(I6*0.1*-1&gt;G6*0.05,H6+-1*I6*0.2,0)+IF(I6*0.1*-1&lt;=G6*0.05,MAX(H6,G6*0.6),0),"")</f>
        <v/>
      </c>
      <c r="AI6" s="33" t="str">
        <f t="shared" ref="AI6:AI69" si="23">IF(AND(H6&lt;G6,J6&gt;25%),IF(I6*0.1*-1&gt;G6*0.05,H6+-1*I6*0.1,0)+IF(I6*0.1*-1&lt;=G6*0.05,MAX(H6,G6*0.55),0),"")</f>
        <v/>
      </c>
    </row>
    <row r="7" spans="1:36" s="32" customFormat="1" ht="12.75" customHeight="1" x14ac:dyDescent="0.2">
      <c r="A7" s="26" t="s">
        <v>24</v>
      </c>
      <c r="B7" s="26" t="s">
        <v>28</v>
      </c>
      <c r="C7" s="26" t="s">
        <v>29</v>
      </c>
      <c r="D7" s="27" t="s">
        <v>27</v>
      </c>
      <c r="E7" s="27">
        <v>965158.68417470902</v>
      </c>
      <c r="F7" s="28" t="str">
        <f t="shared" si="0"/>
        <v>A-CAM &gt; HC Legacy</v>
      </c>
      <c r="G7" s="29">
        <v>713988</v>
      </c>
      <c r="H7" s="29">
        <v>1231522.0901534201</v>
      </c>
      <c r="I7" s="30">
        <f t="shared" si="1"/>
        <v>517534.09015342011</v>
      </c>
      <c r="J7" s="31">
        <f t="shared" si="2"/>
        <v>0.72484984362961302</v>
      </c>
      <c r="L7" s="33">
        <f t="shared" si="3"/>
        <v>1231522.0901534201</v>
      </c>
      <c r="M7" s="34"/>
      <c r="N7" s="33" t="str">
        <f t="shared" si="4"/>
        <v/>
      </c>
      <c r="O7" s="34"/>
      <c r="P7" s="33" t="str">
        <f t="shared" si="5"/>
        <v/>
      </c>
      <c r="Q7" s="33" t="str">
        <f t="shared" si="6"/>
        <v/>
      </c>
      <c r="R7" s="35" t="str">
        <f t="shared" si="7"/>
        <v/>
      </c>
      <c r="S7" s="33" t="str">
        <f t="shared" si="8"/>
        <v/>
      </c>
      <c r="T7" s="33" t="str">
        <f t="shared" si="9"/>
        <v/>
      </c>
      <c r="U7" s="33" t="str">
        <f t="shared" si="10"/>
        <v/>
      </c>
      <c r="V7" s="33" t="str">
        <f t="shared" si="11"/>
        <v/>
      </c>
      <c r="W7" s="34"/>
      <c r="X7" s="33" t="str">
        <f t="shared" si="12"/>
        <v/>
      </c>
      <c r="Y7" s="33" t="str">
        <f t="shared" si="13"/>
        <v/>
      </c>
      <c r="Z7" s="35" t="str">
        <f t="shared" si="14"/>
        <v/>
      </c>
      <c r="AA7" s="33" t="str">
        <f t="shared" si="15"/>
        <v/>
      </c>
      <c r="AB7" s="33" t="str">
        <f t="shared" si="16"/>
        <v/>
      </c>
      <c r="AC7" s="33" t="str">
        <f t="shared" si="17"/>
        <v/>
      </c>
      <c r="AD7" s="33" t="str">
        <f t="shared" si="18"/>
        <v/>
      </c>
      <c r="AE7" s="33" t="str">
        <f t="shared" si="19"/>
        <v/>
      </c>
      <c r="AF7" s="33" t="str">
        <f t="shared" si="20"/>
        <v/>
      </c>
      <c r="AG7" s="33" t="str">
        <f t="shared" si="21"/>
        <v/>
      </c>
      <c r="AH7" s="33" t="str">
        <f t="shared" si="22"/>
        <v/>
      </c>
      <c r="AI7" s="33" t="str">
        <f t="shared" si="23"/>
        <v/>
      </c>
    </row>
    <row r="8" spans="1:36" s="32" customFormat="1" ht="12.75" customHeight="1" x14ac:dyDescent="0.2">
      <c r="A8" s="26" t="s">
        <v>30</v>
      </c>
      <c r="B8" s="26" t="s">
        <v>31</v>
      </c>
      <c r="C8" s="26" t="s">
        <v>32</v>
      </c>
      <c r="D8" s="27" t="s">
        <v>27</v>
      </c>
      <c r="E8" s="27">
        <v>3038066.8642952</v>
      </c>
      <c r="F8" s="28" t="str">
        <f t="shared" si="0"/>
        <v>A-CAM &gt; HC Legacy</v>
      </c>
      <c r="G8" s="29">
        <v>897708</v>
      </c>
      <c r="H8" s="29">
        <v>3180529.9817590099</v>
      </c>
      <c r="I8" s="30">
        <f t="shared" si="1"/>
        <v>2282821.9817590099</v>
      </c>
      <c r="J8" s="31">
        <f t="shared" si="2"/>
        <v>2.5429449016372918</v>
      </c>
      <c r="L8" s="33">
        <f t="shared" si="3"/>
        <v>3180529.9817590099</v>
      </c>
      <c r="M8" s="34"/>
      <c r="N8" s="33" t="str">
        <f t="shared" si="4"/>
        <v/>
      </c>
      <c r="O8" s="34"/>
      <c r="P8" s="33" t="str">
        <f t="shared" si="5"/>
        <v/>
      </c>
      <c r="Q8" s="33" t="str">
        <f t="shared" si="6"/>
        <v/>
      </c>
      <c r="R8" s="35" t="str">
        <f t="shared" si="7"/>
        <v/>
      </c>
      <c r="S8" s="33" t="str">
        <f t="shared" si="8"/>
        <v/>
      </c>
      <c r="T8" s="33" t="str">
        <f t="shared" si="9"/>
        <v/>
      </c>
      <c r="U8" s="33" t="str">
        <f t="shared" si="10"/>
        <v/>
      </c>
      <c r="V8" s="33" t="str">
        <f t="shared" si="11"/>
        <v/>
      </c>
      <c r="W8" s="34"/>
      <c r="X8" s="33" t="str">
        <f t="shared" si="12"/>
        <v/>
      </c>
      <c r="Y8" s="33" t="str">
        <f t="shared" si="13"/>
        <v/>
      </c>
      <c r="Z8" s="35" t="str">
        <f t="shared" si="14"/>
        <v/>
      </c>
      <c r="AA8" s="33" t="str">
        <f t="shared" si="15"/>
        <v/>
      </c>
      <c r="AB8" s="33" t="str">
        <f t="shared" si="16"/>
        <v/>
      </c>
      <c r="AC8" s="33" t="str">
        <f t="shared" si="17"/>
        <v/>
      </c>
      <c r="AD8" s="33" t="str">
        <f t="shared" si="18"/>
        <v/>
      </c>
      <c r="AE8" s="33" t="str">
        <f t="shared" si="19"/>
        <v/>
      </c>
      <c r="AF8" s="33" t="str">
        <f t="shared" si="20"/>
        <v/>
      </c>
      <c r="AG8" s="33" t="str">
        <f t="shared" si="21"/>
        <v/>
      </c>
      <c r="AH8" s="33" t="str">
        <f t="shared" si="22"/>
        <v/>
      </c>
      <c r="AI8" s="33" t="str">
        <f t="shared" si="23"/>
        <v/>
      </c>
    </row>
    <row r="9" spans="1:36" s="32" customFormat="1" ht="12.75" customHeight="1" x14ac:dyDescent="0.2">
      <c r="A9" s="26" t="s">
        <v>30</v>
      </c>
      <c r="B9" s="26" t="s">
        <v>33</v>
      </c>
      <c r="C9" s="26" t="s">
        <v>34</v>
      </c>
      <c r="D9" s="27" t="s">
        <v>27</v>
      </c>
      <c r="E9" s="27">
        <v>4002249.7641699831</v>
      </c>
      <c r="F9" s="28" t="str">
        <f t="shared" si="0"/>
        <v>A-CAM &gt; HC Legacy</v>
      </c>
      <c r="G9" s="29">
        <v>2374641</v>
      </c>
      <c r="H9" s="29">
        <v>4132259.8498633658</v>
      </c>
      <c r="I9" s="30">
        <f t="shared" si="1"/>
        <v>1757618.8498633658</v>
      </c>
      <c r="J9" s="31">
        <f t="shared" si="2"/>
        <v>0.74016192336583331</v>
      </c>
      <c r="L9" s="33">
        <f t="shared" si="3"/>
        <v>4132259.8498633658</v>
      </c>
      <c r="M9" s="34"/>
      <c r="N9" s="33" t="str">
        <f t="shared" si="4"/>
        <v/>
      </c>
      <c r="O9" s="34"/>
      <c r="P9" s="33" t="str">
        <f t="shared" si="5"/>
        <v/>
      </c>
      <c r="Q9" s="33" t="str">
        <f t="shared" si="6"/>
        <v/>
      </c>
      <c r="R9" s="35" t="str">
        <f t="shared" si="7"/>
        <v/>
      </c>
      <c r="S9" s="33" t="str">
        <f t="shared" si="8"/>
        <v/>
      </c>
      <c r="T9" s="33" t="str">
        <f t="shared" si="9"/>
        <v/>
      </c>
      <c r="U9" s="33" t="str">
        <f t="shared" si="10"/>
        <v/>
      </c>
      <c r="V9" s="33" t="str">
        <f t="shared" si="11"/>
        <v/>
      </c>
      <c r="W9" s="34"/>
      <c r="X9" s="33" t="str">
        <f t="shared" si="12"/>
        <v/>
      </c>
      <c r="Y9" s="33" t="str">
        <f t="shared" si="13"/>
        <v/>
      </c>
      <c r="Z9" s="35" t="str">
        <f t="shared" si="14"/>
        <v/>
      </c>
      <c r="AA9" s="33" t="str">
        <f t="shared" si="15"/>
        <v/>
      </c>
      <c r="AB9" s="33" t="str">
        <f t="shared" si="16"/>
        <v/>
      </c>
      <c r="AC9" s="33" t="str">
        <f t="shared" si="17"/>
        <v/>
      </c>
      <c r="AD9" s="33" t="str">
        <f t="shared" si="18"/>
        <v/>
      </c>
      <c r="AE9" s="33" t="str">
        <f t="shared" si="19"/>
        <v/>
      </c>
      <c r="AF9" s="33" t="str">
        <f t="shared" si="20"/>
        <v/>
      </c>
      <c r="AG9" s="33" t="str">
        <f t="shared" si="21"/>
        <v/>
      </c>
      <c r="AH9" s="33" t="str">
        <f t="shared" si="22"/>
        <v/>
      </c>
      <c r="AI9" s="33" t="str">
        <f t="shared" si="23"/>
        <v/>
      </c>
    </row>
    <row r="10" spans="1:36" s="32" customFormat="1" ht="12.75" customHeight="1" x14ac:dyDescent="0.2">
      <c r="A10" s="26" t="s">
        <v>30</v>
      </c>
      <c r="B10" s="26" t="s">
        <v>35</v>
      </c>
      <c r="C10" s="26" t="s">
        <v>36</v>
      </c>
      <c r="D10" s="27" t="s">
        <v>27</v>
      </c>
      <c r="E10" s="27">
        <v>1234963.7727905291</v>
      </c>
      <c r="F10" s="28" t="str">
        <f t="shared" si="0"/>
        <v>A-CAM &gt; HC Legacy</v>
      </c>
      <c r="G10" s="29">
        <v>960156</v>
      </c>
      <c r="H10" s="29">
        <v>1280909.671384075</v>
      </c>
      <c r="I10" s="30">
        <f t="shared" si="1"/>
        <v>320753.67138407496</v>
      </c>
      <c r="J10" s="31">
        <f t="shared" si="2"/>
        <v>0.33406412227187554</v>
      </c>
      <c r="L10" s="33">
        <f t="shared" si="3"/>
        <v>1280909.671384075</v>
      </c>
      <c r="M10" s="34"/>
      <c r="N10" s="33" t="str">
        <f t="shared" si="4"/>
        <v/>
      </c>
      <c r="O10" s="34"/>
      <c r="P10" s="33" t="str">
        <f t="shared" si="5"/>
        <v/>
      </c>
      <c r="Q10" s="33" t="str">
        <f t="shared" si="6"/>
        <v/>
      </c>
      <c r="R10" s="35" t="str">
        <f t="shared" si="7"/>
        <v/>
      </c>
      <c r="S10" s="33" t="str">
        <f t="shared" si="8"/>
        <v/>
      </c>
      <c r="T10" s="33" t="str">
        <f t="shared" si="9"/>
        <v/>
      </c>
      <c r="U10" s="33" t="str">
        <f t="shared" si="10"/>
        <v/>
      </c>
      <c r="V10" s="33" t="str">
        <f t="shared" si="11"/>
        <v/>
      </c>
      <c r="W10" s="34"/>
      <c r="X10" s="33" t="str">
        <f t="shared" si="12"/>
        <v/>
      </c>
      <c r="Y10" s="33" t="str">
        <f t="shared" si="13"/>
        <v/>
      </c>
      <c r="Z10" s="35" t="str">
        <f t="shared" si="14"/>
        <v/>
      </c>
      <c r="AA10" s="33" t="str">
        <f t="shared" si="15"/>
        <v/>
      </c>
      <c r="AB10" s="33" t="str">
        <f t="shared" si="16"/>
        <v/>
      </c>
      <c r="AC10" s="33" t="str">
        <f t="shared" si="17"/>
        <v/>
      </c>
      <c r="AD10" s="33" t="str">
        <f t="shared" si="18"/>
        <v/>
      </c>
      <c r="AE10" s="33" t="str">
        <f t="shared" si="19"/>
        <v/>
      </c>
      <c r="AF10" s="33" t="str">
        <f t="shared" si="20"/>
        <v/>
      </c>
      <c r="AG10" s="33" t="str">
        <f t="shared" si="21"/>
        <v/>
      </c>
      <c r="AH10" s="33" t="str">
        <f t="shared" si="22"/>
        <v/>
      </c>
      <c r="AI10" s="33" t="str">
        <f t="shared" si="23"/>
        <v/>
      </c>
    </row>
    <row r="11" spans="1:36" s="32" customFormat="1" ht="12.75" customHeight="1" x14ac:dyDescent="0.2">
      <c r="A11" s="26" t="s">
        <v>37</v>
      </c>
      <c r="B11" s="26" t="s">
        <v>38</v>
      </c>
      <c r="C11" s="26" t="s">
        <v>39</v>
      </c>
      <c r="D11" s="27" t="s">
        <v>27</v>
      </c>
      <c r="E11" s="27">
        <v>402941.46359012701</v>
      </c>
      <c r="F11" s="28" t="str">
        <f t="shared" si="0"/>
        <v>A-CAM &gt; HC Legacy</v>
      </c>
      <c r="G11" s="29">
        <v>91050</v>
      </c>
      <c r="H11" s="29">
        <v>494878.54694461299</v>
      </c>
      <c r="I11" s="30">
        <f t="shared" si="1"/>
        <v>403828.54694461299</v>
      </c>
      <c r="J11" s="31">
        <f t="shared" si="2"/>
        <v>4.4352393953279847</v>
      </c>
      <c r="L11" s="33">
        <f t="shared" si="3"/>
        <v>494878.54694461299</v>
      </c>
      <c r="M11" s="34"/>
      <c r="N11" s="33" t="str">
        <f t="shared" si="4"/>
        <v/>
      </c>
      <c r="O11" s="34"/>
      <c r="P11" s="33" t="str">
        <f t="shared" si="5"/>
        <v/>
      </c>
      <c r="Q11" s="33" t="str">
        <f t="shared" si="6"/>
        <v/>
      </c>
      <c r="R11" s="35" t="str">
        <f t="shared" si="7"/>
        <v/>
      </c>
      <c r="S11" s="33" t="str">
        <f t="shared" si="8"/>
        <v/>
      </c>
      <c r="T11" s="33" t="str">
        <f t="shared" si="9"/>
        <v/>
      </c>
      <c r="U11" s="33" t="str">
        <f t="shared" si="10"/>
        <v/>
      </c>
      <c r="V11" s="33" t="str">
        <f t="shared" si="11"/>
        <v/>
      </c>
      <c r="W11" s="34"/>
      <c r="X11" s="33" t="str">
        <f t="shared" si="12"/>
        <v/>
      </c>
      <c r="Y11" s="33" t="str">
        <f t="shared" si="13"/>
        <v/>
      </c>
      <c r="Z11" s="35" t="str">
        <f t="shared" si="14"/>
        <v/>
      </c>
      <c r="AA11" s="33" t="str">
        <f t="shared" si="15"/>
        <v/>
      </c>
      <c r="AB11" s="33" t="str">
        <f t="shared" si="16"/>
        <v/>
      </c>
      <c r="AC11" s="33" t="str">
        <f t="shared" si="17"/>
        <v/>
      </c>
      <c r="AD11" s="33" t="str">
        <f t="shared" si="18"/>
        <v/>
      </c>
      <c r="AE11" s="33" t="str">
        <f t="shared" si="19"/>
        <v/>
      </c>
      <c r="AF11" s="33" t="str">
        <f t="shared" si="20"/>
        <v/>
      </c>
      <c r="AG11" s="33" t="str">
        <f t="shared" si="21"/>
        <v/>
      </c>
      <c r="AH11" s="33" t="str">
        <f t="shared" si="22"/>
        <v/>
      </c>
      <c r="AI11" s="33" t="str">
        <f t="shared" si="23"/>
        <v/>
      </c>
    </row>
    <row r="12" spans="1:36" s="32" customFormat="1" ht="12.75" customHeight="1" x14ac:dyDescent="0.2">
      <c r="A12" s="26" t="s">
        <v>37</v>
      </c>
      <c r="B12" s="26" t="s">
        <v>40</v>
      </c>
      <c r="C12" s="26" t="s">
        <v>41</v>
      </c>
      <c r="D12" s="27" t="s">
        <v>27</v>
      </c>
      <c r="E12" s="27">
        <v>5930644.7583892401</v>
      </c>
      <c r="F12" s="28" t="str">
        <f t="shared" si="0"/>
        <v>A-CAM &gt; HC Legacy</v>
      </c>
      <c r="G12" s="29">
        <v>3243912</v>
      </c>
      <c r="H12" s="29">
        <v>6337996.4726360403</v>
      </c>
      <c r="I12" s="30">
        <f t="shared" si="1"/>
        <v>3094084.4726360403</v>
      </c>
      <c r="J12" s="31">
        <f t="shared" si="2"/>
        <v>0.95381270288344455</v>
      </c>
      <c r="L12" s="33">
        <f t="shared" si="3"/>
        <v>6337996.4726360403</v>
      </c>
      <c r="M12" s="34"/>
      <c r="N12" s="33" t="str">
        <f t="shared" si="4"/>
        <v/>
      </c>
      <c r="O12" s="34"/>
      <c r="P12" s="33" t="str">
        <f t="shared" si="5"/>
        <v/>
      </c>
      <c r="Q12" s="33" t="str">
        <f t="shared" si="6"/>
        <v/>
      </c>
      <c r="R12" s="35" t="str">
        <f t="shared" si="7"/>
        <v/>
      </c>
      <c r="S12" s="33" t="str">
        <f t="shared" si="8"/>
        <v/>
      </c>
      <c r="T12" s="33" t="str">
        <f t="shared" si="9"/>
        <v/>
      </c>
      <c r="U12" s="33" t="str">
        <f t="shared" si="10"/>
        <v/>
      </c>
      <c r="V12" s="33" t="str">
        <f t="shared" si="11"/>
        <v/>
      </c>
      <c r="W12" s="34"/>
      <c r="X12" s="33" t="str">
        <f t="shared" si="12"/>
        <v/>
      </c>
      <c r="Y12" s="33" t="str">
        <f t="shared" si="13"/>
        <v/>
      </c>
      <c r="Z12" s="35" t="str">
        <f t="shared" si="14"/>
        <v/>
      </c>
      <c r="AA12" s="33" t="str">
        <f t="shared" si="15"/>
        <v/>
      </c>
      <c r="AB12" s="33" t="str">
        <f t="shared" si="16"/>
        <v/>
      </c>
      <c r="AC12" s="33" t="str">
        <f t="shared" si="17"/>
        <v/>
      </c>
      <c r="AD12" s="33" t="str">
        <f t="shared" si="18"/>
        <v/>
      </c>
      <c r="AE12" s="33" t="str">
        <f t="shared" si="19"/>
        <v/>
      </c>
      <c r="AF12" s="33" t="str">
        <f t="shared" si="20"/>
        <v/>
      </c>
      <c r="AG12" s="33" t="str">
        <f t="shared" si="21"/>
        <v/>
      </c>
      <c r="AH12" s="33" t="str">
        <f t="shared" si="22"/>
        <v/>
      </c>
      <c r="AI12" s="33" t="str">
        <f t="shared" si="23"/>
        <v/>
      </c>
    </row>
    <row r="13" spans="1:36" s="32" customFormat="1" ht="12.75" customHeight="1" x14ac:dyDescent="0.2">
      <c r="A13" s="26" t="s">
        <v>37</v>
      </c>
      <c r="B13" s="26" t="s">
        <v>42</v>
      </c>
      <c r="C13" s="26" t="s">
        <v>43</v>
      </c>
      <c r="D13" s="27" t="s">
        <v>27</v>
      </c>
      <c r="E13" s="27">
        <v>2085270.5334960299</v>
      </c>
      <c r="F13" s="28" t="str">
        <f t="shared" si="0"/>
        <v>A-CAM &gt; HC Legacy</v>
      </c>
      <c r="G13" s="29">
        <v>1335828</v>
      </c>
      <c r="H13" s="29">
        <v>2273148.6932596201</v>
      </c>
      <c r="I13" s="30">
        <f t="shared" si="1"/>
        <v>937320.69325962011</v>
      </c>
      <c r="J13" s="31">
        <f t="shared" si="2"/>
        <v>0.70167768100355743</v>
      </c>
      <c r="L13" s="33">
        <f t="shared" si="3"/>
        <v>2273148.6932596201</v>
      </c>
      <c r="M13" s="34"/>
      <c r="N13" s="33" t="str">
        <f t="shared" si="4"/>
        <v/>
      </c>
      <c r="O13" s="34"/>
      <c r="P13" s="33" t="str">
        <f t="shared" si="5"/>
        <v/>
      </c>
      <c r="Q13" s="33" t="str">
        <f t="shared" si="6"/>
        <v/>
      </c>
      <c r="R13" s="35" t="str">
        <f t="shared" si="7"/>
        <v/>
      </c>
      <c r="S13" s="33" t="str">
        <f t="shared" si="8"/>
        <v/>
      </c>
      <c r="T13" s="33" t="str">
        <f t="shared" si="9"/>
        <v/>
      </c>
      <c r="U13" s="33" t="str">
        <f t="shared" si="10"/>
        <v/>
      </c>
      <c r="V13" s="33" t="str">
        <f t="shared" si="11"/>
        <v/>
      </c>
      <c r="W13" s="34"/>
      <c r="X13" s="33" t="str">
        <f t="shared" si="12"/>
        <v/>
      </c>
      <c r="Y13" s="33" t="str">
        <f t="shared" si="13"/>
        <v/>
      </c>
      <c r="Z13" s="35" t="str">
        <f t="shared" si="14"/>
        <v/>
      </c>
      <c r="AA13" s="33" t="str">
        <f t="shared" si="15"/>
        <v/>
      </c>
      <c r="AB13" s="33" t="str">
        <f t="shared" si="16"/>
        <v/>
      </c>
      <c r="AC13" s="33" t="str">
        <f t="shared" si="17"/>
        <v/>
      </c>
      <c r="AD13" s="33" t="str">
        <f t="shared" si="18"/>
        <v/>
      </c>
      <c r="AE13" s="33" t="str">
        <f t="shared" si="19"/>
        <v/>
      </c>
      <c r="AF13" s="33" t="str">
        <f t="shared" si="20"/>
        <v/>
      </c>
      <c r="AG13" s="33" t="str">
        <f t="shared" si="21"/>
        <v/>
      </c>
      <c r="AH13" s="33" t="str">
        <f t="shared" si="22"/>
        <v/>
      </c>
      <c r="AI13" s="33" t="str">
        <f t="shared" si="23"/>
        <v/>
      </c>
    </row>
    <row r="14" spans="1:36" s="32" customFormat="1" ht="12.75" customHeight="1" x14ac:dyDescent="0.2">
      <c r="A14" s="26" t="s">
        <v>37</v>
      </c>
      <c r="B14" s="26" t="s">
        <v>44</v>
      </c>
      <c r="C14" s="26" t="s">
        <v>45</v>
      </c>
      <c r="D14" s="27" t="s">
        <v>27</v>
      </c>
      <c r="E14" s="27">
        <v>2939352.7617613571</v>
      </c>
      <c r="F14" s="28" t="str">
        <f t="shared" si="0"/>
        <v>A-CAM &gt; HC Legacy</v>
      </c>
      <c r="G14" s="29">
        <v>2255676</v>
      </c>
      <c r="H14" s="29">
        <v>3023735.7008081009</v>
      </c>
      <c r="I14" s="30">
        <f t="shared" si="1"/>
        <v>768059.70080810087</v>
      </c>
      <c r="J14" s="31">
        <f t="shared" si="2"/>
        <v>0.34050089676358702</v>
      </c>
      <c r="L14" s="33">
        <f t="shared" si="3"/>
        <v>3023735.7008081009</v>
      </c>
      <c r="M14" s="34"/>
      <c r="N14" s="33" t="str">
        <f t="shared" si="4"/>
        <v/>
      </c>
      <c r="O14" s="34"/>
      <c r="P14" s="33" t="str">
        <f t="shared" si="5"/>
        <v/>
      </c>
      <c r="Q14" s="33" t="str">
        <f t="shared" si="6"/>
        <v/>
      </c>
      <c r="R14" s="35" t="str">
        <f t="shared" si="7"/>
        <v/>
      </c>
      <c r="S14" s="33" t="str">
        <f t="shared" si="8"/>
        <v/>
      </c>
      <c r="T14" s="33" t="str">
        <f t="shared" si="9"/>
        <v/>
      </c>
      <c r="U14" s="33" t="str">
        <f t="shared" si="10"/>
        <v/>
      </c>
      <c r="V14" s="33" t="str">
        <f t="shared" si="11"/>
        <v/>
      </c>
      <c r="W14" s="34"/>
      <c r="X14" s="33" t="str">
        <f t="shared" si="12"/>
        <v/>
      </c>
      <c r="Y14" s="33" t="str">
        <f t="shared" si="13"/>
        <v/>
      </c>
      <c r="Z14" s="35" t="str">
        <f t="shared" si="14"/>
        <v/>
      </c>
      <c r="AA14" s="33" t="str">
        <f t="shared" si="15"/>
        <v/>
      </c>
      <c r="AB14" s="33" t="str">
        <f t="shared" si="16"/>
        <v/>
      </c>
      <c r="AC14" s="33" t="str">
        <f t="shared" si="17"/>
        <v/>
      </c>
      <c r="AD14" s="33" t="str">
        <f t="shared" si="18"/>
        <v/>
      </c>
      <c r="AE14" s="33" t="str">
        <f t="shared" si="19"/>
        <v/>
      </c>
      <c r="AF14" s="33" t="str">
        <f t="shared" si="20"/>
        <v/>
      </c>
      <c r="AG14" s="33" t="str">
        <f t="shared" si="21"/>
        <v/>
      </c>
      <c r="AH14" s="33" t="str">
        <f t="shared" si="22"/>
        <v/>
      </c>
      <c r="AI14" s="33" t="str">
        <f t="shared" si="23"/>
        <v/>
      </c>
    </row>
    <row r="15" spans="1:36" s="32" customFormat="1" ht="12.75" customHeight="1" x14ac:dyDescent="0.2">
      <c r="A15" s="26" t="s">
        <v>46</v>
      </c>
      <c r="B15" s="26" t="s">
        <v>47</v>
      </c>
      <c r="C15" s="26" t="s">
        <v>48</v>
      </c>
      <c r="D15" s="27" t="s">
        <v>27</v>
      </c>
      <c r="E15" s="27">
        <v>1497219.0438348399</v>
      </c>
      <c r="F15" s="28" t="str">
        <f t="shared" si="0"/>
        <v>A-CAM &gt; HC Legacy</v>
      </c>
      <c r="G15" s="29">
        <v>1096956</v>
      </c>
      <c r="H15" s="29">
        <v>1695989.3316859</v>
      </c>
      <c r="I15" s="30">
        <f t="shared" si="1"/>
        <v>599033.33168589999</v>
      </c>
      <c r="J15" s="31">
        <f t="shared" si="2"/>
        <v>0.54608692753939081</v>
      </c>
      <c r="L15" s="33">
        <f t="shared" si="3"/>
        <v>1695989.3316859</v>
      </c>
      <c r="M15" s="34"/>
      <c r="N15" s="33" t="str">
        <f t="shared" si="4"/>
        <v/>
      </c>
      <c r="O15" s="34"/>
      <c r="P15" s="33" t="str">
        <f t="shared" si="5"/>
        <v/>
      </c>
      <c r="Q15" s="33" t="str">
        <f t="shared" si="6"/>
        <v/>
      </c>
      <c r="R15" s="35" t="str">
        <f t="shared" si="7"/>
        <v/>
      </c>
      <c r="S15" s="33" t="str">
        <f t="shared" si="8"/>
        <v/>
      </c>
      <c r="T15" s="33" t="str">
        <f t="shared" si="9"/>
        <v/>
      </c>
      <c r="U15" s="33" t="str">
        <f t="shared" si="10"/>
        <v/>
      </c>
      <c r="V15" s="33" t="str">
        <f t="shared" si="11"/>
        <v/>
      </c>
      <c r="W15" s="34"/>
      <c r="X15" s="33" t="str">
        <f t="shared" si="12"/>
        <v/>
      </c>
      <c r="Y15" s="33" t="str">
        <f t="shared" si="13"/>
        <v/>
      </c>
      <c r="Z15" s="35" t="str">
        <f t="shared" si="14"/>
        <v/>
      </c>
      <c r="AA15" s="33" t="str">
        <f t="shared" si="15"/>
        <v/>
      </c>
      <c r="AB15" s="33" t="str">
        <f t="shared" si="16"/>
        <v/>
      </c>
      <c r="AC15" s="33" t="str">
        <f t="shared" si="17"/>
        <v/>
      </c>
      <c r="AD15" s="33" t="str">
        <f t="shared" si="18"/>
        <v/>
      </c>
      <c r="AE15" s="33" t="str">
        <f t="shared" si="19"/>
        <v/>
      </c>
      <c r="AF15" s="33" t="str">
        <f t="shared" si="20"/>
        <v/>
      </c>
      <c r="AG15" s="33" t="str">
        <f t="shared" si="21"/>
        <v/>
      </c>
      <c r="AH15" s="33" t="str">
        <f t="shared" si="22"/>
        <v/>
      </c>
      <c r="AI15" s="33" t="str">
        <f t="shared" si="23"/>
        <v/>
      </c>
    </row>
    <row r="16" spans="1:36" s="32" customFormat="1" ht="12.75" customHeight="1" x14ac:dyDescent="0.2">
      <c r="A16" s="26" t="s">
        <v>46</v>
      </c>
      <c r="B16" s="26" t="s">
        <v>33</v>
      </c>
      <c r="C16" s="26" t="s">
        <v>34</v>
      </c>
      <c r="D16" s="27" t="s">
        <v>27</v>
      </c>
      <c r="E16" s="27">
        <v>3458865.4999794927</v>
      </c>
      <c r="F16" s="28" t="str">
        <f t="shared" si="0"/>
        <v>A-CAM &gt; HC Legacy</v>
      </c>
      <c r="G16" s="29">
        <v>1337415</v>
      </c>
      <c r="H16" s="29">
        <v>4092710.8269754089</v>
      </c>
      <c r="I16" s="30">
        <f t="shared" si="1"/>
        <v>2755295.8269754089</v>
      </c>
      <c r="J16" s="31">
        <f t="shared" si="2"/>
        <v>2.0601651895450619</v>
      </c>
      <c r="L16" s="33">
        <f t="shared" si="3"/>
        <v>4092710.8269754089</v>
      </c>
      <c r="M16" s="34"/>
      <c r="N16" s="33" t="str">
        <f t="shared" si="4"/>
        <v/>
      </c>
      <c r="O16" s="34"/>
      <c r="P16" s="33" t="str">
        <f t="shared" si="5"/>
        <v/>
      </c>
      <c r="Q16" s="33" t="str">
        <f t="shared" si="6"/>
        <v/>
      </c>
      <c r="R16" s="35" t="str">
        <f t="shared" si="7"/>
        <v/>
      </c>
      <c r="S16" s="33" t="str">
        <f t="shared" si="8"/>
        <v/>
      </c>
      <c r="T16" s="33" t="str">
        <f t="shared" si="9"/>
        <v/>
      </c>
      <c r="U16" s="33" t="str">
        <f t="shared" si="10"/>
        <v/>
      </c>
      <c r="V16" s="33" t="str">
        <f t="shared" si="11"/>
        <v/>
      </c>
      <c r="W16" s="34"/>
      <c r="X16" s="33" t="str">
        <f t="shared" si="12"/>
        <v/>
      </c>
      <c r="Y16" s="33" t="str">
        <f t="shared" si="13"/>
        <v/>
      </c>
      <c r="Z16" s="35" t="str">
        <f t="shared" si="14"/>
        <v/>
      </c>
      <c r="AA16" s="33" t="str">
        <f t="shared" si="15"/>
        <v/>
      </c>
      <c r="AB16" s="33" t="str">
        <f t="shared" si="16"/>
        <v/>
      </c>
      <c r="AC16" s="33" t="str">
        <f t="shared" si="17"/>
        <v/>
      </c>
      <c r="AD16" s="33" t="str">
        <f t="shared" si="18"/>
        <v/>
      </c>
      <c r="AE16" s="33" t="str">
        <f t="shared" si="19"/>
        <v/>
      </c>
      <c r="AF16" s="33" t="str">
        <f t="shared" si="20"/>
        <v/>
      </c>
      <c r="AG16" s="33" t="str">
        <f t="shared" si="21"/>
        <v/>
      </c>
      <c r="AH16" s="33" t="str">
        <f t="shared" si="22"/>
        <v/>
      </c>
      <c r="AI16" s="33" t="str">
        <f t="shared" si="23"/>
        <v/>
      </c>
    </row>
    <row r="17" spans="1:35" s="32" customFormat="1" ht="12.75" customHeight="1" x14ac:dyDescent="0.2">
      <c r="A17" s="26" t="s">
        <v>49</v>
      </c>
      <c r="B17" s="26" t="s">
        <v>33</v>
      </c>
      <c r="C17" s="26" t="s">
        <v>34</v>
      </c>
      <c r="D17" s="27" t="s">
        <v>27</v>
      </c>
      <c r="E17" s="27">
        <v>2507273.5205867337</v>
      </c>
      <c r="F17" s="28" t="str">
        <f t="shared" si="0"/>
        <v>A-CAM &gt; HC Legacy</v>
      </c>
      <c r="G17" s="29">
        <v>532350</v>
      </c>
      <c r="H17" s="29">
        <v>2876963.064646245</v>
      </c>
      <c r="I17" s="30">
        <f t="shared" si="1"/>
        <v>2344613.064646245</v>
      </c>
      <c r="J17" s="31">
        <f t="shared" si="2"/>
        <v>4.4042698687822766</v>
      </c>
      <c r="L17" s="33">
        <f t="shared" si="3"/>
        <v>2876963.064646245</v>
      </c>
      <c r="M17" s="34"/>
      <c r="N17" s="33" t="str">
        <f t="shared" si="4"/>
        <v/>
      </c>
      <c r="O17" s="34"/>
      <c r="P17" s="33" t="str">
        <f t="shared" si="5"/>
        <v/>
      </c>
      <c r="Q17" s="33" t="str">
        <f t="shared" si="6"/>
        <v/>
      </c>
      <c r="R17" s="35" t="str">
        <f t="shared" si="7"/>
        <v/>
      </c>
      <c r="S17" s="33" t="str">
        <f t="shared" si="8"/>
        <v/>
      </c>
      <c r="T17" s="33" t="str">
        <f t="shared" si="9"/>
        <v/>
      </c>
      <c r="U17" s="33" t="str">
        <f t="shared" si="10"/>
        <v/>
      </c>
      <c r="V17" s="33" t="str">
        <f t="shared" si="11"/>
        <v/>
      </c>
      <c r="W17" s="34"/>
      <c r="X17" s="33" t="str">
        <f t="shared" si="12"/>
        <v/>
      </c>
      <c r="Y17" s="33" t="str">
        <f t="shared" si="13"/>
        <v/>
      </c>
      <c r="Z17" s="35" t="str">
        <f t="shared" si="14"/>
        <v/>
      </c>
      <c r="AA17" s="33" t="str">
        <f t="shared" si="15"/>
        <v/>
      </c>
      <c r="AB17" s="33" t="str">
        <f t="shared" si="16"/>
        <v/>
      </c>
      <c r="AC17" s="33" t="str">
        <f t="shared" si="17"/>
        <v/>
      </c>
      <c r="AD17" s="33" t="str">
        <f t="shared" si="18"/>
        <v/>
      </c>
      <c r="AE17" s="33" t="str">
        <f t="shared" si="19"/>
        <v/>
      </c>
      <c r="AF17" s="33" t="str">
        <f t="shared" si="20"/>
        <v/>
      </c>
      <c r="AG17" s="33" t="str">
        <f t="shared" si="21"/>
        <v/>
      </c>
      <c r="AH17" s="33" t="str">
        <f t="shared" si="22"/>
        <v/>
      </c>
      <c r="AI17" s="33" t="str">
        <f t="shared" si="23"/>
        <v/>
      </c>
    </row>
    <row r="18" spans="1:35" s="32" customFormat="1" ht="12.75" customHeight="1" x14ac:dyDescent="0.2">
      <c r="A18" s="26" t="s">
        <v>50</v>
      </c>
      <c r="B18" s="26" t="s">
        <v>51</v>
      </c>
      <c r="C18" s="26" t="s">
        <v>52</v>
      </c>
      <c r="D18" s="27" t="s">
        <v>27</v>
      </c>
      <c r="E18" s="27">
        <v>1035961.12458559</v>
      </c>
      <c r="F18" s="28" t="str">
        <f t="shared" si="0"/>
        <v>A-CAM &gt; HC Legacy</v>
      </c>
      <c r="G18" s="29">
        <v>953952</v>
      </c>
      <c r="H18" s="29">
        <v>1186486.67932648</v>
      </c>
      <c r="I18" s="30">
        <f t="shared" si="1"/>
        <v>232534.67932648002</v>
      </c>
      <c r="J18" s="31">
        <f t="shared" si="2"/>
        <v>0.24375930793842879</v>
      </c>
      <c r="L18" s="33">
        <f t="shared" si="3"/>
        <v>1186486.67932648</v>
      </c>
      <c r="M18" s="34"/>
      <c r="N18" s="33" t="str">
        <f t="shared" si="4"/>
        <v/>
      </c>
      <c r="O18" s="34"/>
      <c r="P18" s="33" t="str">
        <f t="shared" si="5"/>
        <v/>
      </c>
      <c r="Q18" s="33" t="str">
        <f t="shared" si="6"/>
        <v/>
      </c>
      <c r="R18" s="35" t="str">
        <f t="shared" si="7"/>
        <v/>
      </c>
      <c r="S18" s="33" t="str">
        <f t="shared" si="8"/>
        <v/>
      </c>
      <c r="T18" s="33" t="str">
        <f t="shared" si="9"/>
        <v/>
      </c>
      <c r="U18" s="33" t="str">
        <f t="shared" si="10"/>
        <v/>
      </c>
      <c r="V18" s="33" t="str">
        <f t="shared" si="11"/>
        <v/>
      </c>
      <c r="W18" s="34"/>
      <c r="X18" s="33" t="str">
        <f t="shared" si="12"/>
        <v/>
      </c>
      <c r="Y18" s="33" t="str">
        <f t="shared" si="13"/>
        <v/>
      </c>
      <c r="Z18" s="35" t="str">
        <f t="shared" si="14"/>
        <v/>
      </c>
      <c r="AA18" s="33" t="str">
        <f t="shared" si="15"/>
        <v/>
      </c>
      <c r="AB18" s="33" t="str">
        <f t="shared" si="16"/>
        <v/>
      </c>
      <c r="AC18" s="33" t="str">
        <f t="shared" si="17"/>
        <v/>
      </c>
      <c r="AD18" s="33" t="str">
        <f t="shared" si="18"/>
        <v/>
      </c>
      <c r="AE18" s="33" t="str">
        <f t="shared" si="19"/>
        <v/>
      </c>
      <c r="AF18" s="33" t="str">
        <f t="shared" si="20"/>
        <v/>
      </c>
      <c r="AG18" s="33" t="str">
        <f t="shared" si="21"/>
        <v/>
      </c>
      <c r="AH18" s="33" t="str">
        <f t="shared" si="22"/>
        <v/>
      </c>
      <c r="AI18" s="33" t="str">
        <f t="shared" si="23"/>
        <v/>
      </c>
    </row>
    <row r="19" spans="1:35" s="32" customFormat="1" ht="12.75" customHeight="1" x14ac:dyDescent="0.2">
      <c r="A19" s="26" t="s">
        <v>50</v>
      </c>
      <c r="B19" s="26" t="s">
        <v>53</v>
      </c>
      <c r="C19" s="26" t="s">
        <v>54</v>
      </c>
      <c r="D19" s="27" t="s">
        <v>27</v>
      </c>
      <c r="E19" s="27">
        <v>908427.47952721198</v>
      </c>
      <c r="F19" s="28" t="str">
        <f t="shared" si="0"/>
        <v>A-CAM &gt; HC Legacy</v>
      </c>
      <c r="G19" s="29">
        <v>144906</v>
      </c>
      <c r="H19" s="29">
        <v>1013862.52352781</v>
      </c>
      <c r="I19" s="30">
        <f t="shared" si="1"/>
        <v>868956.52352781</v>
      </c>
      <c r="J19" s="31">
        <f t="shared" si="2"/>
        <v>5.9966911206424163</v>
      </c>
      <c r="L19" s="33">
        <f t="shared" si="3"/>
        <v>1013862.52352781</v>
      </c>
      <c r="M19" s="34"/>
      <c r="N19" s="33" t="str">
        <f t="shared" si="4"/>
        <v/>
      </c>
      <c r="O19" s="34"/>
      <c r="P19" s="33" t="str">
        <f t="shared" si="5"/>
        <v/>
      </c>
      <c r="Q19" s="33" t="str">
        <f t="shared" si="6"/>
        <v/>
      </c>
      <c r="R19" s="35" t="str">
        <f t="shared" si="7"/>
        <v/>
      </c>
      <c r="S19" s="33" t="str">
        <f t="shared" si="8"/>
        <v/>
      </c>
      <c r="T19" s="33" t="str">
        <f t="shared" si="9"/>
        <v/>
      </c>
      <c r="U19" s="33" t="str">
        <f t="shared" si="10"/>
        <v/>
      </c>
      <c r="V19" s="33" t="str">
        <f t="shared" si="11"/>
        <v/>
      </c>
      <c r="W19" s="34"/>
      <c r="X19" s="33" t="str">
        <f t="shared" si="12"/>
        <v/>
      </c>
      <c r="Y19" s="33" t="str">
        <f t="shared" si="13"/>
        <v/>
      </c>
      <c r="Z19" s="35" t="str">
        <f t="shared" si="14"/>
        <v/>
      </c>
      <c r="AA19" s="33" t="str">
        <f t="shared" si="15"/>
        <v/>
      </c>
      <c r="AB19" s="33" t="str">
        <f t="shared" si="16"/>
        <v/>
      </c>
      <c r="AC19" s="33" t="str">
        <f t="shared" si="17"/>
        <v/>
      </c>
      <c r="AD19" s="33" t="str">
        <f t="shared" si="18"/>
        <v/>
      </c>
      <c r="AE19" s="33" t="str">
        <f t="shared" si="19"/>
        <v/>
      </c>
      <c r="AF19" s="33" t="str">
        <f t="shared" si="20"/>
        <v/>
      </c>
      <c r="AG19" s="33" t="str">
        <f t="shared" si="21"/>
        <v/>
      </c>
      <c r="AH19" s="33" t="str">
        <f t="shared" si="22"/>
        <v/>
      </c>
      <c r="AI19" s="33" t="str">
        <f t="shared" si="23"/>
        <v/>
      </c>
    </row>
    <row r="20" spans="1:35" s="32" customFormat="1" ht="12.75" customHeight="1" x14ac:dyDescent="0.2">
      <c r="A20" s="26" t="s">
        <v>50</v>
      </c>
      <c r="B20" s="26" t="s">
        <v>55</v>
      </c>
      <c r="C20" s="26" t="s">
        <v>56</v>
      </c>
      <c r="D20" s="27" t="s">
        <v>27</v>
      </c>
      <c r="E20" s="27">
        <v>1124848.2754043101</v>
      </c>
      <c r="F20" s="28" t="str">
        <f t="shared" si="0"/>
        <v>A-CAM &gt; HC Legacy</v>
      </c>
      <c r="G20" s="29">
        <v>996822</v>
      </c>
      <c r="H20" s="29">
        <v>1400428.0505117299</v>
      </c>
      <c r="I20" s="30">
        <f t="shared" si="1"/>
        <v>403606.0505117299</v>
      </c>
      <c r="J20" s="31">
        <f t="shared" si="2"/>
        <v>0.40489279982958831</v>
      </c>
      <c r="L20" s="33">
        <f t="shared" si="3"/>
        <v>1400428.0505117299</v>
      </c>
      <c r="M20" s="34"/>
      <c r="N20" s="33" t="str">
        <f t="shared" si="4"/>
        <v/>
      </c>
      <c r="O20" s="34"/>
      <c r="P20" s="33" t="str">
        <f t="shared" si="5"/>
        <v/>
      </c>
      <c r="Q20" s="33" t="str">
        <f t="shared" si="6"/>
        <v/>
      </c>
      <c r="R20" s="35" t="str">
        <f t="shared" si="7"/>
        <v/>
      </c>
      <c r="S20" s="33" t="str">
        <f t="shared" si="8"/>
        <v/>
      </c>
      <c r="T20" s="33" t="str">
        <f t="shared" si="9"/>
        <v/>
      </c>
      <c r="U20" s="33" t="str">
        <f t="shared" si="10"/>
        <v/>
      </c>
      <c r="V20" s="33" t="str">
        <f t="shared" si="11"/>
        <v/>
      </c>
      <c r="W20" s="34"/>
      <c r="X20" s="33" t="str">
        <f t="shared" si="12"/>
        <v/>
      </c>
      <c r="Y20" s="33" t="str">
        <f t="shared" si="13"/>
        <v/>
      </c>
      <c r="Z20" s="35" t="str">
        <f t="shared" si="14"/>
        <v/>
      </c>
      <c r="AA20" s="33" t="str">
        <f t="shared" si="15"/>
        <v/>
      </c>
      <c r="AB20" s="33" t="str">
        <f t="shared" si="16"/>
        <v/>
      </c>
      <c r="AC20" s="33" t="str">
        <f t="shared" si="17"/>
        <v/>
      </c>
      <c r="AD20" s="33" t="str">
        <f t="shared" si="18"/>
        <v/>
      </c>
      <c r="AE20" s="33" t="str">
        <f t="shared" si="19"/>
        <v/>
      </c>
      <c r="AF20" s="33" t="str">
        <f t="shared" si="20"/>
        <v/>
      </c>
      <c r="AG20" s="33" t="str">
        <f t="shared" si="21"/>
        <v/>
      </c>
      <c r="AH20" s="33" t="str">
        <f t="shared" si="22"/>
        <v/>
      </c>
      <c r="AI20" s="33" t="str">
        <f t="shared" si="23"/>
        <v/>
      </c>
    </row>
    <row r="21" spans="1:35" s="32" customFormat="1" ht="12.75" customHeight="1" x14ac:dyDescent="0.2">
      <c r="A21" s="26" t="s">
        <v>50</v>
      </c>
      <c r="B21" s="26" t="s">
        <v>57</v>
      </c>
      <c r="C21" s="26" t="s">
        <v>58</v>
      </c>
      <c r="D21" s="27" t="s">
        <v>27</v>
      </c>
      <c r="E21" s="27">
        <v>172286.99011218801</v>
      </c>
      <c r="F21" s="28" t="str">
        <f t="shared" si="0"/>
        <v>A-CAM &gt; HC Legacy</v>
      </c>
      <c r="G21" s="29">
        <v>33054</v>
      </c>
      <c r="H21" s="29">
        <v>178754.99011218801</v>
      </c>
      <c r="I21" s="30">
        <f t="shared" si="1"/>
        <v>145700.99011218801</v>
      </c>
      <c r="J21" s="31">
        <f t="shared" si="2"/>
        <v>4.407968479221517</v>
      </c>
      <c r="L21" s="33">
        <f t="shared" si="3"/>
        <v>178754.99011218801</v>
      </c>
      <c r="M21" s="34"/>
      <c r="N21" s="33" t="str">
        <f t="shared" si="4"/>
        <v/>
      </c>
      <c r="O21" s="34"/>
      <c r="P21" s="33" t="str">
        <f t="shared" si="5"/>
        <v/>
      </c>
      <c r="Q21" s="33" t="str">
        <f t="shared" si="6"/>
        <v/>
      </c>
      <c r="R21" s="35" t="str">
        <f t="shared" si="7"/>
        <v/>
      </c>
      <c r="S21" s="33" t="str">
        <f t="shared" si="8"/>
        <v/>
      </c>
      <c r="T21" s="33" t="str">
        <f t="shared" si="9"/>
        <v/>
      </c>
      <c r="U21" s="33" t="str">
        <f t="shared" si="10"/>
        <v/>
      </c>
      <c r="V21" s="33" t="str">
        <f t="shared" si="11"/>
        <v/>
      </c>
      <c r="W21" s="34"/>
      <c r="X21" s="33" t="str">
        <f t="shared" si="12"/>
        <v/>
      </c>
      <c r="Y21" s="33" t="str">
        <f t="shared" si="13"/>
        <v/>
      </c>
      <c r="Z21" s="35" t="str">
        <f t="shared" si="14"/>
        <v/>
      </c>
      <c r="AA21" s="33" t="str">
        <f t="shared" si="15"/>
        <v/>
      </c>
      <c r="AB21" s="33" t="str">
        <f t="shared" si="16"/>
        <v/>
      </c>
      <c r="AC21" s="33" t="str">
        <f t="shared" si="17"/>
        <v/>
      </c>
      <c r="AD21" s="33" t="str">
        <f t="shared" si="18"/>
        <v/>
      </c>
      <c r="AE21" s="33" t="str">
        <f t="shared" si="19"/>
        <v/>
      </c>
      <c r="AF21" s="33" t="str">
        <f t="shared" si="20"/>
        <v/>
      </c>
      <c r="AG21" s="33" t="str">
        <f t="shared" si="21"/>
        <v/>
      </c>
      <c r="AH21" s="33" t="str">
        <f t="shared" si="22"/>
        <v/>
      </c>
      <c r="AI21" s="33" t="str">
        <f t="shared" si="23"/>
        <v/>
      </c>
    </row>
    <row r="22" spans="1:35" s="32" customFormat="1" ht="12.75" customHeight="1" x14ac:dyDescent="0.2">
      <c r="A22" s="26" t="s">
        <v>50</v>
      </c>
      <c r="B22" s="26" t="s">
        <v>33</v>
      </c>
      <c r="C22" s="26" t="s">
        <v>34</v>
      </c>
      <c r="D22" s="27" t="s">
        <v>27</v>
      </c>
      <c r="E22" s="27">
        <v>1706263.466956367</v>
      </c>
      <c r="F22" s="28" t="str">
        <f t="shared" si="0"/>
        <v>A-CAM &gt; HC Legacy</v>
      </c>
      <c r="G22" s="29">
        <v>905844</v>
      </c>
      <c r="H22" s="29">
        <v>1846715.0902897869</v>
      </c>
      <c r="I22" s="30">
        <f t="shared" si="1"/>
        <v>940871.09028978692</v>
      </c>
      <c r="J22" s="31">
        <f t="shared" si="2"/>
        <v>1.038667905610444</v>
      </c>
      <c r="L22" s="33">
        <f t="shared" si="3"/>
        <v>1846715.0902897869</v>
      </c>
      <c r="M22" s="34"/>
      <c r="N22" s="33" t="str">
        <f t="shared" si="4"/>
        <v/>
      </c>
      <c r="O22" s="34"/>
      <c r="P22" s="33" t="str">
        <f t="shared" si="5"/>
        <v/>
      </c>
      <c r="Q22" s="33" t="str">
        <f t="shared" si="6"/>
        <v/>
      </c>
      <c r="R22" s="35" t="str">
        <f t="shared" si="7"/>
        <v/>
      </c>
      <c r="S22" s="33" t="str">
        <f t="shared" si="8"/>
        <v/>
      </c>
      <c r="T22" s="33" t="str">
        <f t="shared" si="9"/>
        <v/>
      </c>
      <c r="U22" s="33" t="str">
        <f t="shared" si="10"/>
        <v/>
      </c>
      <c r="V22" s="33" t="str">
        <f t="shared" si="11"/>
        <v/>
      </c>
      <c r="W22" s="34"/>
      <c r="X22" s="33" t="str">
        <f t="shared" si="12"/>
        <v/>
      </c>
      <c r="Y22" s="33" t="str">
        <f t="shared" si="13"/>
        <v/>
      </c>
      <c r="Z22" s="35" t="str">
        <f t="shared" si="14"/>
        <v/>
      </c>
      <c r="AA22" s="33" t="str">
        <f t="shared" si="15"/>
        <v/>
      </c>
      <c r="AB22" s="33" t="str">
        <f t="shared" si="16"/>
        <v/>
      </c>
      <c r="AC22" s="33" t="str">
        <f t="shared" si="17"/>
        <v/>
      </c>
      <c r="AD22" s="33" t="str">
        <f t="shared" si="18"/>
        <v/>
      </c>
      <c r="AE22" s="33" t="str">
        <f t="shared" si="19"/>
        <v/>
      </c>
      <c r="AF22" s="33" t="str">
        <f t="shared" si="20"/>
        <v/>
      </c>
      <c r="AG22" s="33" t="str">
        <f t="shared" si="21"/>
        <v/>
      </c>
      <c r="AH22" s="33" t="str">
        <f t="shared" si="22"/>
        <v/>
      </c>
      <c r="AI22" s="33" t="str">
        <f t="shared" si="23"/>
        <v/>
      </c>
    </row>
    <row r="23" spans="1:35" s="32" customFormat="1" ht="12.75" customHeight="1" x14ac:dyDescent="0.2">
      <c r="A23" s="26" t="s">
        <v>50</v>
      </c>
      <c r="B23" s="26" t="s">
        <v>42</v>
      </c>
      <c r="C23" s="26" t="s">
        <v>43</v>
      </c>
      <c r="D23" s="27" t="s">
        <v>27</v>
      </c>
      <c r="E23" s="27">
        <v>474497.50343901402</v>
      </c>
      <c r="F23" s="28" t="str">
        <f t="shared" si="0"/>
        <v>A-CAM &gt; HC Legacy</v>
      </c>
      <c r="G23" s="29">
        <v>283344</v>
      </c>
      <c r="H23" s="29">
        <v>604416.45022186998</v>
      </c>
      <c r="I23" s="30">
        <f t="shared" si="1"/>
        <v>321072.45022186998</v>
      </c>
      <c r="J23" s="31">
        <f t="shared" si="2"/>
        <v>1.1331542232123142</v>
      </c>
      <c r="L23" s="33">
        <f t="shared" si="3"/>
        <v>604416.45022186998</v>
      </c>
      <c r="M23" s="34"/>
      <c r="N23" s="33" t="str">
        <f t="shared" si="4"/>
        <v/>
      </c>
      <c r="O23" s="34"/>
      <c r="P23" s="33" t="str">
        <f t="shared" si="5"/>
        <v/>
      </c>
      <c r="Q23" s="33" t="str">
        <f t="shared" si="6"/>
        <v/>
      </c>
      <c r="R23" s="35" t="str">
        <f t="shared" si="7"/>
        <v/>
      </c>
      <c r="S23" s="33" t="str">
        <f t="shared" si="8"/>
        <v/>
      </c>
      <c r="T23" s="33" t="str">
        <f t="shared" si="9"/>
        <v/>
      </c>
      <c r="U23" s="33" t="str">
        <f t="shared" si="10"/>
        <v/>
      </c>
      <c r="V23" s="33" t="str">
        <f t="shared" si="11"/>
        <v/>
      </c>
      <c r="W23" s="34"/>
      <c r="X23" s="33" t="str">
        <f t="shared" si="12"/>
        <v/>
      </c>
      <c r="Y23" s="33" t="str">
        <f t="shared" si="13"/>
        <v/>
      </c>
      <c r="Z23" s="35" t="str">
        <f t="shared" si="14"/>
        <v/>
      </c>
      <c r="AA23" s="33" t="str">
        <f t="shared" si="15"/>
        <v/>
      </c>
      <c r="AB23" s="33" t="str">
        <f t="shared" si="16"/>
        <v/>
      </c>
      <c r="AC23" s="33" t="str">
        <f t="shared" si="17"/>
        <v/>
      </c>
      <c r="AD23" s="33" t="str">
        <f t="shared" si="18"/>
        <v/>
      </c>
      <c r="AE23" s="33" t="str">
        <f t="shared" si="19"/>
        <v/>
      </c>
      <c r="AF23" s="33" t="str">
        <f t="shared" si="20"/>
        <v/>
      </c>
      <c r="AG23" s="33" t="str">
        <f t="shared" si="21"/>
        <v/>
      </c>
      <c r="AH23" s="33" t="str">
        <f t="shared" si="22"/>
        <v/>
      </c>
      <c r="AI23" s="33" t="str">
        <f t="shared" si="23"/>
        <v/>
      </c>
    </row>
    <row r="24" spans="1:35" s="32" customFormat="1" ht="12.75" customHeight="1" x14ac:dyDescent="0.2">
      <c r="A24" s="26" t="s">
        <v>59</v>
      </c>
      <c r="B24" s="26" t="s">
        <v>60</v>
      </c>
      <c r="C24" s="26" t="s">
        <v>61</v>
      </c>
      <c r="D24" s="27" t="s">
        <v>27</v>
      </c>
      <c r="E24" s="27">
        <v>1722227.60986602</v>
      </c>
      <c r="F24" s="28" t="str">
        <f t="shared" si="0"/>
        <v>A-CAM &gt; HC Legacy</v>
      </c>
      <c r="G24" s="29">
        <v>348948</v>
      </c>
      <c r="H24" s="29">
        <v>1785195.7612671801</v>
      </c>
      <c r="I24" s="30">
        <f t="shared" si="1"/>
        <v>1436247.7612671801</v>
      </c>
      <c r="J24" s="31">
        <f t="shared" si="2"/>
        <v>4.1159363609110242</v>
      </c>
      <c r="L24" s="33">
        <f t="shared" si="3"/>
        <v>1785195.7612671801</v>
      </c>
      <c r="M24" s="34"/>
      <c r="N24" s="33" t="str">
        <f t="shared" si="4"/>
        <v/>
      </c>
      <c r="O24" s="34"/>
      <c r="P24" s="33" t="str">
        <f t="shared" si="5"/>
        <v/>
      </c>
      <c r="Q24" s="33" t="str">
        <f t="shared" si="6"/>
        <v/>
      </c>
      <c r="R24" s="35" t="str">
        <f t="shared" si="7"/>
        <v/>
      </c>
      <c r="S24" s="33" t="str">
        <f t="shared" si="8"/>
        <v/>
      </c>
      <c r="T24" s="33" t="str">
        <f t="shared" si="9"/>
        <v/>
      </c>
      <c r="U24" s="33" t="str">
        <f t="shared" si="10"/>
        <v/>
      </c>
      <c r="V24" s="33" t="str">
        <f t="shared" si="11"/>
        <v/>
      </c>
      <c r="W24" s="34"/>
      <c r="X24" s="33" t="str">
        <f t="shared" si="12"/>
        <v/>
      </c>
      <c r="Y24" s="33" t="str">
        <f t="shared" si="13"/>
        <v/>
      </c>
      <c r="Z24" s="35" t="str">
        <f t="shared" si="14"/>
        <v/>
      </c>
      <c r="AA24" s="33" t="str">
        <f t="shared" si="15"/>
        <v/>
      </c>
      <c r="AB24" s="33" t="str">
        <f t="shared" si="16"/>
        <v/>
      </c>
      <c r="AC24" s="33" t="str">
        <f t="shared" si="17"/>
        <v/>
      </c>
      <c r="AD24" s="33" t="str">
        <f t="shared" si="18"/>
        <v/>
      </c>
      <c r="AE24" s="33" t="str">
        <f t="shared" si="19"/>
        <v/>
      </c>
      <c r="AF24" s="33" t="str">
        <f t="shared" si="20"/>
        <v/>
      </c>
      <c r="AG24" s="33" t="str">
        <f t="shared" si="21"/>
        <v/>
      </c>
      <c r="AH24" s="33" t="str">
        <f t="shared" si="22"/>
        <v/>
      </c>
      <c r="AI24" s="33" t="str">
        <f t="shared" si="23"/>
        <v/>
      </c>
    </row>
    <row r="25" spans="1:35" s="32" customFormat="1" ht="12.75" customHeight="1" x14ac:dyDescent="0.2">
      <c r="A25" s="26" t="s">
        <v>59</v>
      </c>
      <c r="B25" s="26" t="s">
        <v>62</v>
      </c>
      <c r="C25" s="26" t="s">
        <v>63</v>
      </c>
      <c r="D25" s="27" t="s">
        <v>27</v>
      </c>
      <c r="E25" s="27">
        <v>1004918.64397387</v>
      </c>
      <c r="F25" s="28" t="str">
        <f t="shared" si="0"/>
        <v>A-CAM &gt; HC Legacy</v>
      </c>
      <c r="G25" s="29">
        <v>714798</v>
      </c>
      <c r="H25" s="29">
        <v>1079705.75726053</v>
      </c>
      <c r="I25" s="30">
        <f t="shared" si="1"/>
        <v>364907.75726053002</v>
      </c>
      <c r="J25" s="31">
        <f t="shared" si="2"/>
        <v>0.51050472617512921</v>
      </c>
      <c r="L25" s="33">
        <f t="shared" si="3"/>
        <v>1079705.75726053</v>
      </c>
      <c r="M25" s="34"/>
      <c r="N25" s="33" t="str">
        <f t="shared" si="4"/>
        <v/>
      </c>
      <c r="O25" s="34"/>
      <c r="P25" s="33" t="str">
        <f t="shared" si="5"/>
        <v/>
      </c>
      <c r="Q25" s="33" t="str">
        <f t="shared" si="6"/>
        <v/>
      </c>
      <c r="R25" s="35" t="str">
        <f t="shared" si="7"/>
        <v/>
      </c>
      <c r="S25" s="33" t="str">
        <f t="shared" si="8"/>
        <v/>
      </c>
      <c r="T25" s="33" t="str">
        <f t="shared" si="9"/>
        <v/>
      </c>
      <c r="U25" s="33" t="str">
        <f t="shared" si="10"/>
        <v/>
      </c>
      <c r="V25" s="33" t="str">
        <f t="shared" si="11"/>
        <v/>
      </c>
      <c r="W25" s="34"/>
      <c r="X25" s="33" t="str">
        <f t="shared" si="12"/>
        <v/>
      </c>
      <c r="Y25" s="33" t="str">
        <f t="shared" si="13"/>
        <v/>
      </c>
      <c r="Z25" s="35" t="str">
        <f t="shared" si="14"/>
        <v/>
      </c>
      <c r="AA25" s="33" t="str">
        <f t="shared" si="15"/>
        <v/>
      </c>
      <c r="AB25" s="33" t="str">
        <f t="shared" si="16"/>
        <v/>
      </c>
      <c r="AC25" s="33" t="str">
        <f t="shared" si="17"/>
        <v/>
      </c>
      <c r="AD25" s="33" t="str">
        <f t="shared" si="18"/>
        <v/>
      </c>
      <c r="AE25" s="33" t="str">
        <f t="shared" si="19"/>
        <v/>
      </c>
      <c r="AF25" s="33" t="str">
        <f t="shared" si="20"/>
        <v/>
      </c>
      <c r="AG25" s="33" t="str">
        <f t="shared" si="21"/>
        <v/>
      </c>
      <c r="AH25" s="33" t="str">
        <f t="shared" si="22"/>
        <v/>
      </c>
      <c r="AI25" s="33" t="str">
        <f t="shared" si="23"/>
        <v/>
      </c>
    </row>
    <row r="26" spans="1:35" s="32" customFormat="1" ht="12.75" customHeight="1" x14ac:dyDescent="0.2">
      <c r="A26" s="26" t="s">
        <v>59</v>
      </c>
      <c r="B26" s="26" t="s">
        <v>64</v>
      </c>
      <c r="C26" s="26" t="s">
        <v>65</v>
      </c>
      <c r="D26" s="27" t="s">
        <v>27</v>
      </c>
      <c r="E26" s="27">
        <v>1598870.31733799</v>
      </c>
      <c r="F26" s="28" t="str">
        <f t="shared" si="0"/>
        <v>A-CAM &gt; HC Legacy</v>
      </c>
      <c r="G26" s="29">
        <v>494670</v>
      </c>
      <c r="H26" s="29">
        <v>1723280.1270723899</v>
      </c>
      <c r="I26" s="30">
        <f t="shared" si="1"/>
        <v>1228610.1270723899</v>
      </c>
      <c r="J26" s="31">
        <f t="shared" si="2"/>
        <v>2.4836964583912304</v>
      </c>
      <c r="L26" s="33">
        <f t="shared" si="3"/>
        <v>1723280.1270723899</v>
      </c>
      <c r="M26" s="34"/>
      <c r="N26" s="33" t="str">
        <f t="shared" si="4"/>
        <v/>
      </c>
      <c r="O26" s="34"/>
      <c r="P26" s="33" t="str">
        <f t="shared" si="5"/>
        <v/>
      </c>
      <c r="Q26" s="33" t="str">
        <f t="shared" si="6"/>
        <v/>
      </c>
      <c r="R26" s="35" t="str">
        <f t="shared" si="7"/>
        <v/>
      </c>
      <c r="S26" s="33" t="str">
        <f t="shared" si="8"/>
        <v/>
      </c>
      <c r="T26" s="33" t="str">
        <f t="shared" si="9"/>
        <v/>
      </c>
      <c r="U26" s="33" t="str">
        <f t="shared" si="10"/>
        <v/>
      </c>
      <c r="V26" s="33" t="str">
        <f t="shared" si="11"/>
        <v/>
      </c>
      <c r="W26" s="34"/>
      <c r="X26" s="33" t="str">
        <f t="shared" si="12"/>
        <v/>
      </c>
      <c r="Y26" s="33" t="str">
        <f t="shared" si="13"/>
        <v/>
      </c>
      <c r="Z26" s="35" t="str">
        <f t="shared" si="14"/>
        <v/>
      </c>
      <c r="AA26" s="33" t="str">
        <f t="shared" si="15"/>
        <v/>
      </c>
      <c r="AB26" s="33" t="str">
        <f t="shared" si="16"/>
        <v/>
      </c>
      <c r="AC26" s="33" t="str">
        <f t="shared" si="17"/>
        <v/>
      </c>
      <c r="AD26" s="33" t="str">
        <f t="shared" si="18"/>
        <v/>
      </c>
      <c r="AE26" s="33" t="str">
        <f t="shared" si="19"/>
        <v/>
      </c>
      <c r="AF26" s="33" t="str">
        <f t="shared" si="20"/>
        <v/>
      </c>
      <c r="AG26" s="33" t="str">
        <f t="shared" si="21"/>
        <v/>
      </c>
      <c r="AH26" s="33" t="str">
        <f t="shared" si="22"/>
        <v/>
      </c>
      <c r="AI26" s="33" t="str">
        <f t="shared" si="23"/>
        <v/>
      </c>
    </row>
    <row r="27" spans="1:35" s="32" customFormat="1" ht="12.75" customHeight="1" x14ac:dyDescent="0.2">
      <c r="A27" s="26" t="s">
        <v>59</v>
      </c>
      <c r="B27" s="26" t="s">
        <v>66</v>
      </c>
      <c r="C27" s="26" t="s">
        <v>67</v>
      </c>
      <c r="D27" s="27" t="s">
        <v>27</v>
      </c>
      <c r="E27" s="27">
        <v>2743654.1032516998</v>
      </c>
      <c r="F27" s="28" t="str">
        <f t="shared" si="0"/>
        <v>A-CAM &gt; HC Legacy</v>
      </c>
      <c r="G27" s="29">
        <v>1167414</v>
      </c>
      <c r="H27" s="29">
        <v>2863525.53257414</v>
      </c>
      <c r="I27" s="30">
        <f t="shared" si="1"/>
        <v>1696111.53257414</v>
      </c>
      <c r="J27" s="31">
        <f t="shared" si="2"/>
        <v>1.4528792121510792</v>
      </c>
      <c r="L27" s="33">
        <f t="shared" si="3"/>
        <v>2863525.53257414</v>
      </c>
      <c r="M27" s="34"/>
      <c r="N27" s="33" t="str">
        <f t="shared" si="4"/>
        <v/>
      </c>
      <c r="O27" s="34"/>
      <c r="P27" s="33" t="str">
        <f t="shared" si="5"/>
        <v/>
      </c>
      <c r="Q27" s="33" t="str">
        <f t="shared" si="6"/>
        <v/>
      </c>
      <c r="R27" s="35" t="str">
        <f t="shared" si="7"/>
        <v/>
      </c>
      <c r="S27" s="33" t="str">
        <f t="shared" si="8"/>
        <v/>
      </c>
      <c r="T27" s="33" t="str">
        <f t="shared" si="9"/>
        <v/>
      </c>
      <c r="U27" s="33" t="str">
        <f t="shared" si="10"/>
        <v/>
      </c>
      <c r="V27" s="33" t="str">
        <f t="shared" si="11"/>
        <v/>
      </c>
      <c r="W27" s="34"/>
      <c r="X27" s="33" t="str">
        <f t="shared" si="12"/>
        <v/>
      </c>
      <c r="Y27" s="33" t="str">
        <f t="shared" si="13"/>
        <v/>
      </c>
      <c r="Z27" s="35" t="str">
        <f t="shared" si="14"/>
        <v/>
      </c>
      <c r="AA27" s="33" t="str">
        <f t="shared" si="15"/>
        <v/>
      </c>
      <c r="AB27" s="33" t="str">
        <f t="shared" si="16"/>
        <v/>
      </c>
      <c r="AC27" s="33" t="str">
        <f t="shared" si="17"/>
        <v/>
      </c>
      <c r="AD27" s="33" t="str">
        <f t="shared" si="18"/>
        <v/>
      </c>
      <c r="AE27" s="33" t="str">
        <f t="shared" si="19"/>
        <v/>
      </c>
      <c r="AF27" s="33" t="str">
        <f t="shared" si="20"/>
        <v/>
      </c>
      <c r="AG27" s="33" t="str">
        <f t="shared" si="21"/>
        <v/>
      </c>
      <c r="AH27" s="33" t="str">
        <f t="shared" si="22"/>
        <v/>
      </c>
      <c r="AI27" s="33" t="str">
        <f t="shared" si="23"/>
        <v/>
      </c>
    </row>
    <row r="28" spans="1:35" s="32" customFormat="1" ht="12.75" customHeight="1" x14ac:dyDescent="0.2">
      <c r="A28" s="26" t="s">
        <v>68</v>
      </c>
      <c r="B28" s="26" t="s">
        <v>69</v>
      </c>
      <c r="C28" s="26" t="s">
        <v>70</v>
      </c>
      <c r="D28" s="27" t="s">
        <v>27</v>
      </c>
      <c r="E28" s="27">
        <v>1754525.95307475</v>
      </c>
      <c r="F28" s="28" t="str">
        <f t="shared" si="0"/>
        <v>A-CAM &gt; HC Legacy</v>
      </c>
      <c r="G28" s="29">
        <v>633687</v>
      </c>
      <c r="H28" s="29">
        <v>1855777.2772107581</v>
      </c>
      <c r="I28" s="30">
        <f t="shared" si="1"/>
        <v>1222090.2772107581</v>
      </c>
      <c r="J28" s="31">
        <f t="shared" si="2"/>
        <v>1.9285392902343872</v>
      </c>
      <c r="L28" s="33">
        <f t="shared" si="3"/>
        <v>1855777.2772107581</v>
      </c>
      <c r="M28" s="34"/>
      <c r="N28" s="33" t="str">
        <f t="shared" si="4"/>
        <v/>
      </c>
      <c r="O28" s="34"/>
      <c r="P28" s="33" t="str">
        <f t="shared" si="5"/>
        <v/>
      </c>
      <c r="Q28" s="33" t="str">
        <f t="shared" si="6"/>
        <v/>
      </c>
      <c r="R28" s="35" t="str">
        <f t="shared" si="7"/>
        <v/>
      </c>
      <c r="S28" s="33" t="str">
        <f t="shared" si="8"/>
        <v/>
      </c>
      <c r="T28" s="33" t="str">
        <f t="shared" si="9"/>
        <v/>
      </c>
      <c r="U28" s="33" t="str">
        <f t="shared" si="10"/>
        <v/>
      </c>
      <c r="V28" s="33" t="str">
        <f t="shared" si="11"/>
        <v/>
      </c>
      <c r="W28" s="34"/>
      <c r="X28" s="33" t="str">
        <f t="shared" si="12"/>
        <v/>
      </c>
      <c r="Y28" s="33" t="str">
        <f t="shared" si="13"/>
        <v/>
      </c>
      <c r="Z28" s="35" t="str">
        <f t="shared" si="14"/>
        <v/>
      </c>
      <c r="AA28" s="33" t="str">
        <f t="shared" si="15"/>
        <v/>
      </c>
      <c r="AB28" s="33" t="str">
        <f t="shared" si="16"/>
        <v/>
      </c>
      <c r="AC28" s="33" t="str">
        <f t="shared" si="17"/>
        <v/>
      </c>
      <c r="AD28" s="33" t="str">
        <f t="shared" si="18"/>
        <v/>
      </c>
      <c r="AE28" s="33" t="str">
        <f t="shared" si="19"/>
        <v/>
      </c>
      <c r="AF28" s="33" t="str">
        <f t="shared" si="20"/>
        <v/>
      </c>
      <c r="AG28" s="33" t="str">
        <f t="shared" si="21"/>
        <v/>
      </c>
      <c r="AH28" s="33" t="str">
        <f t="shared" si="22"/>
        <v/>
      </c>
      <c r="AI28" s="33" t="str">
        <f t="shared" si="23"/>
        <v/>
      </c>
    </row>
    <row r="29" spans="1:35" s="32" customFormat="1" ht="12.75" customHeight="1" x14ac:dyDescent="0.2">
      <c r="A29" s="26" t="s">
        <v>68</v>
      </c>
      <c r="B29" s="26" t="s">
        <v>71</v>
      </c>
      <c r="C29" s="26" t="s">
        <v>72</v>
      </c>
      <c r="D29" s="27" t="s">
        <v>27</v>
      </c>
      <c r="E29" s="27">
        <v>409774.87220878899</v>
      </c>
      <c r="F29" s="28" t="str">
        <f t="shared" si="0"/>
        <v>A-CAM &gt; HC Legacy</v>
      </c>
      <c r="G29" s="29">
        <v>95886</v>
      </c>
      <c r="H29" s="29">
        <v>499648.432728427</v>
      </c>
      <c r="I29" s="30">
        <f t="shared" si="1"/>
        <v>403762.432728427</v>
      </c>
      <c r="J29" s="31">
        <f t="shared" si="2"/>
        <v>4.2108590693993593</v>
      </c>
      <c r="L29" s="33">
        <f t="shared" si="3"/>
        <v>499648.432728427</v>
      </c>
      <c r="M29" s="34"/>
      <c r="N29" s="33" t="str">
        <f t="shared" si="4"/>
        <v/>
      </c>
      <c r="O29" s="34"/>
      <c r="P29" s="33" t="str">
        <f t="shared" si="5"/>
        <v/>
      </c>
      <c r="Q29" s="33" t="str">
        <f t="shared" si="6"/>
        <v/>
      </c>
      <c r="R29" s="35" t="str">
        <f t="shared" si="7"/>
        <v/>
      </c>
      <c r="S29" s="33" t="str">
        <f t="shared" si="8"/>
        <v/>
      </c>
      <c r="T29" s="33" t="str">
        <f t="shared" si="9"/>
        <v/>
      </c>
      <c r="U29" s="33" t="str">
        <f t="shared" si="10"/>
        <v/>
      </c>
      <c r="V29" s="33" t="str">
        <f t="shared" si="11"/>
        <v/>
      </c>
      <c r="W29" s="34"/>
      <c r="X29" s="33" t="str">
        <f t="shared" si="12"/>
        <v/>
      </c>
      <c r="Y29" s="33" t="str">
        <f t="shared" si="13"/>
        <v/>
      </c>
      <c r="Z29" s="35" t="str">
        <f t="shared" si="14"/>
        <v/>
      </c>
      <c r="AA29" s="33" t="str">
        <f t="shared" si="15"/>
        <v/>
      </c>
      <c r="AB29" s="33" t="str">
        <f t="shared" si="16"/>
        <v/>
      </c>
      <c r="AC29" s="33" t="str">
        <f t="shared" si="17"/>
        <v/>
      </c>
      <c r="AD29" s="33" t="str">
        <f t="shared" si="18"/>
        <v/>
      </c>
      <c r="AE29" s="33" t="str">
        <f t="shared" si="19"/>
        <v/>
      </c>
      <c r="AF29" s="33" t="str">
        <f t="shared" si="20"/>
        <v/>
      </c>
      <c r="AG29" s="33" t="str">
        <f t="shared" si="21"/>
        <v/>
      </c>
      <c r="AH29" s="33" t="str">
        <f t="shared" si="22"/>
        <v/>
      </c>
      <c r="AI29" s="33" t="str">
        <f t="shared" si="23"/>
        <v/>
      </c>
    </row>
    <row r="30" spans="1:35" s="32" customFormat="1" ht="12.75" customHeight="1" x14ac:dyDescent="0.2">
      <c r="A30" s="26" t="s">
        <v>68</v>
      </c>
      <c r="B30" s="36" t="s">
        <v>73</v>
      </c>
      <c r="C30" s="36" t="s">
        <v>74</v>
      </c>
      <c r="D30" s="27" t="s">
        <v>27</v>
      </c>
      <c r="E30" s="27">
        <v>329163.53677033802</v>
      </c>
      <c r="F30" s="28" t="str">
        <f t="shared" si="0"/>
        <v>A-CAM &gt; HC Legacy</v>
      </c>
      <c r="G30" s="29">
        <v>118683</v>
      </c>
      <c r="H30" s="29">
        <v>367288.38974004</v>
      </c>
      <c r="I30" s="30">
        <f t="shared" si="1"/>
        <v>248605.38974004</v>
      </c>
      <c r="J30" s="31">
        <f t="shared" si="2"/>
        <v>2.0947009238057683</v>
      </c>
      <c r="L30" s="33">
        <f t="shared" si="3"/>
        <v>367288.38974004</v>
      </c>
      <c r="M30" s="34"/>
      <c r="N30" s="33" t="str">
        <f t="shared" si="4"/>
        <v/>
      </c>
      <c r="O30" s="34"/>
      <c r="P30" s="33" t="str">
        <f t="shared" si="5"/>
        <v/>
      </c>
      <c r="Q30" s="33" t="str">
        <f t="shared" si="6"/>
        <v/>
      </c>
      <c r="R30" s="35" t="str">
        <f t="shared" si="7"/>
        <v/>
      </c>
      <c r="S30" s="33" t="str">
        <f t="shared" si="8"/>
        <v/>
      </c>
      <c r="T30" s="33" t="str">
        <f t="shared" si="9"/>
        <v/>
      </c>
      <c r="U30" s="33" t="str">
        <f t="shared" si="10"/>
        <v/>
      </c>
      <c r="V30" s="33" t="str">
        <f t="shared" si="11"/>
        <v/>
      </c>
      <c r="W30" s="34"/>
      <c r="X30" s="33" t="str">
        <f t="shared" si="12"/>
        <v/>
      </c>
      <c r="Y30" s="33" t="str">
        <f t="shared" si="13"/>
        <v/>
      </c>
      <c r="Z30" s="35" t="str">
        <f t="shared" si="14"/>
        <v/>
      </c>
      <c r="AA30" s="33" t="str">
        <f t="shared" si="15"/>
        <v/>
      </c>
      <c r="AB30" s="33" t="str">
        <f t="shared" si="16"/>
        <v/>
      </c>
      <c r="AC30" s="33" t="str">
        <f t="shared" si="17"/>
        <v/>
      </c>
      <c r="AD30" s="33" t="str">
        <f t="shared" si="18"/>
        <v/>
      </c>
      <c r="AE30" s="33" t="str">
        <f t="shared" si="19"/>
        <v/>
      </c>
      <c r="AF30" s="33" t="str">
        <f t="shared" si="20"/>
        <v/>
      </c>
      <c r="AG30" s="33" t="str">
        <f t="shared" si="21"/>
        <v/>
      </c>
      <c r="AH30" s="33" t="str">
        <f t="shared" si="22"/>
        <v/>
      </c>
      <c r="AI30" s="33" t="str">
        <f t="shared" si="23"/>
        <v/>
      </c>
    </row>
    <row r="31" spans="1:35" s="32" customFormat="1" ht="12.75" customHeight="1" x14ac:dyDescent="0.2">
      <c r="A31" s="26" t="s">
        <v>68</v>
      </c>
      <c r="B31" s="26" t="s">
        <v>75</v>
      </c>
      <c r="C31" s="26" t="s">
        <v>76</v>
      </c>
      <c r="D31" s="27" t="s">
        <v>27</v>
      </c>
      <c r="E31" s="27">
        <v>141257.927916532</v>
      </c>
      <c r="F31" s="28" t="str">
        <f t="shared" si="0"/>
        <v>A-CAM &gt; HC Legacy</v>
      </c>
      <c r="G31" s="29">
        <v>47688</v>
      </c>
      <c r="H31" s="29">
        <v>165094.09413806201</v>
      </c>
      <c r="I31" s="30">
        <f t="shared" si="1"/>
        <v>117406.09413806201</v>
      </c>
      <c r="J31" s="31">
        <f t="shared" si="2"/>
        <v>2.4619630543965361</v>
      </c>
      <c r="L31" s="33">
        <f t="shared" si="3"/>
        <v>165094.09413806201</v>
      </c>
      <c r="M31" s="34"/>
      <c r="N31" s="33" t="str">
        <f t="shared" si="4"/>
        <v/>
      </c>
      <c r="O31" s="34"/>
      <c r="P31" s="33" t="str">
        <f t="shared" si="5"/>
        <v/>
      </c>
      <c r="Q31" s="33" t="str">
        <f t="shared" si="6"/>
        <v/>
      </c>
      <c r="R31" s="35" t="str">
        <f t="shared" si="7"/>
        <v/>
      </c>
      <c r="S31" s="33" t="str">
        <f t="shared" si="8"/>
        <v/>
      </c>
      <c r="T31" s="33" t="str">
        <f t="shared" si="9"/>
        <v/>
      </c>
      <c r="U31" s="33" t="str">
        <f t="shared" si="10"/>
        <v/>
      </c>
      <c r="V31" s="33" t="str">
        <f t="shared" si="11"/>
        <v/>
      </c>
      <c r="W31" s="34"/>
      <c r="X31" s="33" t="str">
        <f t="shared" si="12"/>
        <v/>
      </c>
      <c r="Y31" s="33" t="str">
        <f t="shared" si="13"/>
        <v/>
      </c>
      <c r="Z31" s="35" t="str">
        <f t="shared" si="14"/>
        <v/>
      </c>
      <c r="AA31" s="33" t="str">
        <f t="shared" si="15"/>
        <v/>
      </c>
      <c r="AB31" s="33" t="str">
        <f t="shared" si="16"/>
        <v/>
      </c>
      <c r="AC31" s="33" t="str">
        <f t="shared" si="17"/>
        <v/>
      </c>
      <c r="AD31" s="33" t="str">
        <f t="shared" si="18"/>
        <v/>
      </c>
      <c r="AE31" s="33" t="str">
        <f t="shared" si="19"/>
        <v/>
      </c>
      <c r="AF31" s="33" t="str">
        <f t="shared" si="20"/>
        <v/>
      </c>
      <c r="AG31" s="33" t="str">
        <f t="shared" si="21"/>
        <v/>
      </c>
      <c r="AH31" s="33" t="str">
        <f t="shared" si="22"/>
        <v/>
      </c>
      <c r="AI31" s="33" t="str">
        <f t="shared" si="23"/>
        <v/>
      </c>
    </row>
    <row r="32" spans="1:35" s="32" customFormat="1" ht="12.75" customHeight="1" x14ac:dyDescent="0.2">
      <c r="A32" s="26" t="s">
        <v>68</v>
      </c>
      <c r="B32" s="26" t="s">
        <v>77</v>
      </c>
      <c r="C32" s="26" t="s">
        <v>78</v>
      </c>
      <c r="D32" s="27" t="s">
        <v>27</v>
      </c>
      <c r="E32" s="27">
        <v>799098.29731940199</v>
      </c>
      <c r="F32" s="28" t="str">
        <f t="shared" si="0"/>
        <v>A-CAM &gt; HC Legacy</v>
      </c>
      <c r="G32" s="29">
        <v>181476</v>
      </c>
      <c r="H32" s="29">
        <v>968925.43456144503</v>
      </c>
      <c r="I32" s="30">
        <f t="shared" si="1"/>
        <v>787449.43456144503</v>
      </c>
      <c r="J32" s="31">
        <f t="shared" si="2"/>
        <v>4.3391381480826388</v>
      </c>
      <c r="L32" s="33">
        <f t="shared" si="3"/>
        <v>968925.43456144503</v>
      </c>
      <c r="M32" s="34"/>
      <c r="N32" s="33" t="str">
        <f t="shared" si="4"/>
        <v/>
      </c>
      <c r="O32" s="34"/>
      <c r="P32" s="33" t="str">
        <f t="shared" si="5"/>
        <v/>
      </c>
      <c r="Q32" s="33" t="str">
        <f t="shared" si="6"/>
        <v/>
      </c>
      <c r="R32" s="35" t="str">
        <f t="shared" si="7"/>
        <v/>
      </c>
      <c r="S32" s="33" t="str">
        <f t="shared" si="8"/>
        <v/>
      </c>
      <c r="T32" s="33" t="str">
        <f t="shared" si="9"/>
        <v/>
      </c>
      <c r="U32" s="33" t="str">
        <f t="shared" si="10"/>
        <v/>
      </c>
      <c r="V32" s="33" t="str">
        <f t="shared" si="11"/>
        <v/>
      </c>
      <c r="W32" s="34"/>
      <c r="X32" s="33" t="str">
        <f t="shared" si="12"/>
        <v/>
      </c>
      <c r="Y32" s="33" t="str">
        <f t="shared" si="13"/>
        <v/>
      </c>
      <c r="Z32" s="35" t="str">
        <f t="shared" si="14"/>
        <v/>
      </c>
      <c r="AA32" s="33" t="str">
        <f t="shared" si="15"/>
        <v/>
      </c>
      <c r="AB32" s="33" t="str">
        <f t="shared" si="16"/>
        <v/>
      </c>
      <c r="AC32" s="33" t="str">
        <f t="shared" si="17"/>
        <v/>
      </c>
      <c r="AD32" s="33" t="str">
        <f t="shared" si="18"/>
        <v/>
      </c>
      <c r="AE32" s="33" t="str">
        <f t="shared" si="19"/>
        <v/>
      </c>
      <c r="AF32" s="33" t="str">
        <f t="shared" si="20"/>
        <v/>
      </c>
      <c r="AG32" s="33" t="str">
        <f t="shared" si="21"/>
        <v/>
      </c>
      <c r="AH32" s="33" t="str">
        <f t="shared" si="22"/>
        <v/>
      </c>
      <c r="AI32" s="33" t="str">
        <f t="shared" si="23"/>
        <v/>
      </c>
    </row>
    <row r="33" spans="1:35" s="32" customFormat="1" ht="12.75" customHeight="1" x14ac:dyDescent="0.2">
      <c r="A33" s="26" t="s">
        <v>68</v>
      </c>
      <c r="B33" s="26" t="s">
        <v>79</v>
      </c>
      <c r="C33" s="26" t="s">
        <v>80</v>
      </c>
      <c r="D33" s="27" t="s">
        <v>27</v>
      </c>
      <c r="E33" s="27">
        <v>995016.39310469502</v>
      </c>
      <c r="F33" s="28" t="str">
        <f t="shared" si="0"/>
        <v>A-CAM &gt; HC Legacy</v>
      </c>
      <c r="G33" s="29">
        <v>401652</v>
      </c>
      <c r="H33" s="29">
        <v>1143356.17314227</v>
      </c>
      <c r="I33" s="30">
        <f t="shared" si="1"/>
        <v>741704.17314226995</v>
      </c>
      <c r="J33" s="31">
        <f t="shared" si="2"/>
        <v>1.8466338351166431</v>
      </c>
      <c r="L33" s="33">
        <f t="shared" si="3"/>
        <v>1143356.17314227</v>
      </c>
      <c r="M33" s="34"/>
      <c r="N33" s="33" t="str">
        <f t="shared" si="4"/>
        <v/>
      </c>
      <c r="O33" s="34"/>
      <c r="P33" s="33" t="str">
        <f t="shared" si="5"/>
        <v/>
      </c>
      <c r="Q33" s="33" t="str">
        <f t="shared" si="6"/>
        <v/>
      </c>
      <c r="R33" s="35" t="str">
        <f t="shared" si="7"/>
        <v/>
      </c>
      <c r="S33" s="33" t="str">
        <f t="shared" si="8"/>
        <v/>
      </c>
      <c r="T33" s="33" t="str">
        <f t="shared" si="9"/>
        <v/>
      </c>
      <c r="U33" s="33" t="str">
        <f t="shared" si="10"/>
        <v/>
      </c>
      <c r="V33" s="33" t="str">
        <f t="shared" si="11"/>
        <v/>
      </c>
      <c r="W33" s="34"/>
      <c r="X33" s="33" t="str">
        <f t="shared" si="12"/>
        <v/>
      </c>
      <c r="Y33" s="33" t="str">
        <f t="shared" si="13"/>
        <v/>
      </c>
      <c r="Z33" s="35" t="str">
        <f t="shared" si="14"/>
        <v/>
      </c>
      <c r="AA33" s="33" t="str">
        <f t="shared" si="15"/>
        <v/>
      </c>
      <c r="AB33" s="33" t="str">
        <f t="shared" si="16"/>
        <v/>
      </c>
      <c r="AC33" s="33" t="str">
        <f t="shared" si="17"/>
        <v/>
      </c>
      <c r="AD33" s="33" t="str">
        <f t="shared" si="18"/>
        <v/>
      </c>
      <c r="AE33" s="33" t="str">
        <f t="shared" si="19"/>
        <v/>
      </c>
      <c r="AF33" s="33" t="str">
        <f t="shared" si="20"/>
        <v/>
      </c>
      <c r="AG33" s="33" t="str">
        <f t="shared" si="21"/>
        <v/>
      </c>
      <c r="AH33" s="33" t="str">
        <f t="shared" si="22"/>
        <v/>
      </c>
      <c r="AI33" s="33" t="str">
        <f t="shared" si="23"/>
        <v/>
      </c>
    </row>
    <row r="34" spans="1:35" s="32" customFormat="1" ht="12.75" customHeight="1" x14ac:dyDescent="0.2">
      <c r="A34" s="26" t="s">
        <v>68</v>
      </c>
      <c r="B34" s="26" t="s">
        <v>81</v>
      </c>
      <c r="C34" s="26" t="s">
        <v>82</v>
      </c>
      <c r="D34" s="27" t="s">
        <v>27</v>
      </c>
      <c r="E34" s="27">
        <v>329134.75959731598</v>
      </c>
      <c r="F34" s="28" t="str">
        <f t="shared" si="0"/>
        <v>A-CAM &gt; HC Legacy</v>
      </c>
      <c r="G34" s="29">
        <v>98274</v>
      </c>
      <c r="H34" s="29">
        <v>380957.268750555</v>
      </c>
      <c r="I34" s="30">
        <f t="shared" si="1"/>
        <v>282683.268750555</v>
      </c>
      <c r="J34" s="31">
        <f t="shared" si="2"/>
        <v>2.8764807451671346</v>
      </c>
      <c r="L34" s="33">
        <f t="shared" si="3"/>
        <v>380957.268750555</v>
      </c>
      <c r="M34" s="34"/>
      <c r="N34" s="33" t="str">
        <f t="shared" si="4"/>
        <v/>
      </c>
      <c r="O34" s="34"/>
      <c r="P34" s="33" t="str">
        <f t="shared" si="5"/>
        <v/>
      </c>
      <c r="Q34" s="33" t="str">
        <f t="shared" si="6"/>
        <v/>
      </c>
      <c r="R34" s="35" t="str">
        <f t="shared" si="7"/>
        <v/>
      </c>
      <c r="S34" s="33" t="str">
        <f t="shared" si="8"/>
        <v/>
      </c>
      <c r="T34" s="33" t="str">
        <f t="shared" si="9"/>
        <v/>
      </c>
      <c r="U34" s="33" t="str">
        <f t="shared" si="10"/>
        <v/>
      </c>
      <c r="V34" s="33" t="str">
        <f t="shared" si="11"/>
        <v/>
      </c>
      <c r="W34" s="34"/>
      <c r="X34" s="33" t="str">
        <f t="shared" si="12"/>
        <v/>
      </c>
      <c r="Y34" s="33" t="str">
        <f t="shared" si="13"/>
        <v/>
      </c>
      <c r="Z34" s="35" t="str">
        <f t="shared" si="14"/>
        <v/>
      </c>
      <c r="AA34" s="33" t="str">
        <f t="shared" si="15"/>
        <v/>
      </c>
      <c r="AB34" s="33" t="str">
        <f t="shared" si="16"/>
        <v/>
      </c>
      <c r="AC34" s="33" t="str">
        <f t="shared" si="17"/>
        <v/>
      </c>
      <c r="AD34" s="33" t="str">
        <f t="shared" si="18"/>
        <v/>
      </c>
      <c r="AE34" s="33" t="str">
        <f t="shared" si="19"/>
        <v/>
      </c>
      <c r="AF34" s="33" t="str">
        <f t="shared" si="20"/>
        <v/>
      </c>
      <c r="AG34" s="33" t="str">
        <f t="shared" si="21"/>
        <v/>
      </c>
      <c r="AH34" s="33" t="str">
        <f t="shared" si="22"/>
        <v/>
      </c>
      <c r="AI34" s="33" t="str">
        <f t="shared" si="23"/>
        <v/>
      </c>
    </row>
    <row r="35" spans="1:35" s="32" customFormat="1" ht="12.75" customHeight="1" x14ac:dyDescent="0.2">
      <c r="A35" s="26" t="s">
        <v>68</v>
      </c>
      <c r="B35" s="26" t="s">
        <v>83</v>
      </c>
      <c r="C35" s="26" t="s">
        <v>84</v>
      </c>
      <c r="D35" s="27" t="s">
        <v>27</v>
      </c>
      <c r="E35" s="27">
        <v>433148.02040155901</v>
      </c>
      <c r="F35" s="28" t="str">
        <f t="shared" si="0"/>
        <v>A-CAM &gt; HC Legacy</v>
      </c>
      <c r="G35" s="29">
        <v>128616</v>
      </c>
      <c r="H35" s="29">
        <v>450748.78004303802</v>
      </c>
      <c r="I35" s="30">
        <f t="shared" si="1"/>
        <v>322132.78004303802</v>
      </c>
      <c r="J35" s="31">
        <f t="shared" si="2"/>
        <v>2.5046089136891059</v>
      </c>
      <c r="L35" s="33">
        <f t="shared" si="3"/>
        <v>450748.78004303802</v>
      </c>
      <c r="M35" s="34"/>
      <c r="N35" s="33" t="str">
        <f t="shared" si="4"/>
        <v/>
      </c>
      <c r="O35" s="34"/>
      <c r="P35" s="33" t="str">
        <f t="shared" si="5"/>
        <v/>
      </c>
      <c r="Q35" s="33" t="str">
        <f t="shared" si="6"/>
        <v/>
      </c>
      <c r="R35" s="35" t="str">
        <f t="shared" si="7"/>
        <v/>
      </c>
      <c r="S35" s="33" t="str">
        <f t="shared" si="8"/>
        <v/>
      </c>
      <c r="T35" s="33" t="str">
        <f t="shared" si="9"/>
        <v/>
      </c>
      <c r="U35" s="33" t="str">
        <f t="shared" si="10"/>
        <v/>
      </c>
      <c r="V35" s="33" t="str">
        <f t="shared" si="11"/>
        <v/>
      </c>
      <c r="W35" s="34"/>
      <c r="X35" s="33" t="str">
        <f t="shared" si="12"/>
        <v/>
      </c>
      <c r="Y35" s="33" t="str">
        <f t="shared" si="13"/>
        <v/>
      </c>
      <c r="Z35" s="35" t="str">
        <f t="shared" si="14"/>
        <v/>
      </c>
      <c r="AA35" s="33" t="str">
        <f t="shared" si="15"/>
        <v/>
      </c>
      <c r="AB35" s="33" t="str">
        <f t="shared" si="16"/>
        <v/>
      </c>
      <c r="AC35" s="33" t="str">
        <f t="shared" si="17"/>
        <v/>
      </c>
      <c r="AD35" s="33" t="str">
        <f t="shared" si="18"/>
        <v/>
      </c>
      <c r="AE35" s="33" t="str">
        <f t="shared" si="19"/>
        <v/>
      </c>
      <c r="AF35" s="33" t="str">
        <f t="shared" si="20"/>
        <v/>
      </c>
      <c r="AG35" s="33" t="str">
        <f t="shared" si="21"/>
        <v/>
      </c>
      <c r="AH35" s="33" t="str">
        <f t="shared" si="22"/>
        <v/>
      </c>
      <c r="AI35" s="33" t="str">
        <f t="shared" si="23"/>
        <v/>
      </c>
    </row>
    <row r="36" spans="1:35" s="32" customFormat="1" ht="12.75" customHeight="1" x14ac:dyDescent="0.2">
      <c r="A36" s="26" t="s">
        <v>68</v>
      </c>
      <c r="B36" s="26" t="s">
        <v>85</v>
      </c>
      <c r="C36" s="26" t="s">
        <v>86</v>
      </c>
      <c r="D36" s="27" t="s">
        <v>27</v>
      </c>
      <c r="E36" s="27">
        <v>585065.95876960806</v>
      </c>
      <c r="F36" s="28" t="str">
        <f t="shared" si="0"/>
        <v>A-CAM &gt; HC Legacy</v>
      </c>
      <c r="G36" s="29">
        <v>208854</v>
      </c>
      <c r="H36" s="29">
        <v>648559.83683412999</v>
      </c>
      <c r="I36" s="30">
        <f t="shared" si="1"/>
        <v>439705.83683412999</v>
      </c>
      <c r="J36" s="31">
        <f t="shared" si="2"/>
        <v>2.1053263851021766</v>
      </c>
      <c r="L36" s="33">
        <f t="shared" si="3"/>
        <v>648559.83683412999</v>
      </c>
      <c r="M36" s="34"/>
      <c r="N36" s="33" t="str">
        <f t="shared" si="4"/>
        <v/>
      </c>
      <c r="O36" s="34"/>
      <c r="P36" s="33" t="str">
        <f t="shared" si="5"/>
        <v/>
      </c>
      <c r="Q36" s="33" t="str">
        <f t="shared" si="6"/>
        <v/>
      </c>
      <c r="R36" s="35" t="str">
        <f t="shared" si="7"/>
        <v/>
      </c>
      <c r="S36" s="33" t="str">
        <f t="shared" si="8"/>
        <v/>
      </c>
      <c r="T36" s="33" t="str">
        <f t="shared" si="9"/>
        <v/>
      </c>
      <c r="U36" s="33" t="str">
        <f t="shared" si="10"/>
        <v/>
      </c>
      <c r="V36" s="33" t="str">
        <f t="shared" si="11"/>
        <v/>
      </c>
      <c r="W36" s="34"/>
      <c r="X36" s="33" t="str">
        <f t="shared" si="12"/>
        <v/>
      </c>
      <c r="Y36" s="33" t="str">
        <f t="shared" si="13"/>
        <v/>
      </c>
      <c r="Z36" s="35" t="str">
        <f t="shared" si="14"/>
        <v/>
      </c>
      <c r="AA36" s="33" t="str">
        <f t="shared" si="15"/>
        <v/>
      </c>
      <c r="AB36" s="33" t="str">
        <f t="shared" si="16"/>
        <v/>
      </c>
      <c r="AC36" s="33" t="str">
        <f t="shared" si="17"/>
        <v/>
      </c>
      <c r="AD36" s="33" t="str">
        <f t="shared" si="18"/>
        <v/>
      </c>
      <c r="AE36" s="33" t="str">
        <f t="shared" si="19"/>
        <v/>
      </c>
      <c r="AF36" s="33" t="str">
        <f t="shared" si="20"/>
        <v/>
      </c>
      <c r="AG36" s="33" t="str">
        <f t="shared" si="21"/>
        <v/>
      </c>
      <c r="AH36" s="33" t="str">
        <f t="shared" si="22"/>
        <v/>
      </c>
      <c r="AI36" s="33" t="str">
        <f t="shared" si="23"/>
        <v/>
      </c>
    </row>
    <row r="37" spans="1:35" s="32" customFormat="1" ht="12.75" customHeight="1" x14ac:dyDescent="0.2">
      <c r="A37" s="26" t="s">
        <v>68</v>
      </c>
      <c r="B37" s="26" t="s">
        <v>87</v>
      </c>
      <c r="C37" s="26" t="s">
        <v>88</v>
      </c>
      <c r="D37" s="27" t="s">
        <v>27</v>
      </c>
      <c r="E37" s="27">
        <v>422261.16355938301</v>
      </c>
      <c r="F37" s="28" t="str">
        <f t="shared" si="0"/>
        <v>A-CAM &gt; HC Legacy</v>
      </c>
      <c r="G37" s="29">
        <v>117264</v>
      </c>
      <c r="H37" s="29">
        <v>486728.32383933198</v>
      </c>
      <c r="I37" s="30">
        <f t="shared" si="1"/>
        <v>369464.32383933198</v>
      </c>
      <c r="J37" s="31">
        <f t="shared" si="2"/>
        <v>3.1507054495781484</v>
      </c>
      <c r="L37" s="33">
        <f t="shared" si="3"/>
        <v>486728.32383933198</v>
      </c>
      <c r="M37" s="34"/>
      <c r="N37" s="33" t="str">
        <f t="shared" si="4"/>
        <v/>
      </c>
      <c r="O37" s="34"/>
      <c r="P37" s="33" t="str">
        <f t="shared" si="5"/>
        <v/>
      </c>
      <c r="Q37" s="33" t="str">
        <f t="shared" si="6"/>
        <v/>
      </c>
      <c r="R37" s="35" t="str">
        <f t="shared" si="7"/>
        <v/>
      </c>
      <c r="S37" s="33" t="str">
        <f t="shared" si="8"/>
        <v/>
      </c>
      <c r="T37" s="33" t="str">
        <f t="shared" si="9"/>
        <v/>
      </c>
      <c r="U37" s="33" t="str">
        <f t="shared" si="10"/>
        <v/>
      </c>
      <c r="V37" s="33" t="str">
        <f t="shared" si="11"/>
        <v/>
      </c>
      <c r="W37" s="34"/>
      <c r="X37" s="33" t="str">
        <f t="shared" si="12"/>
        <v/>
      </c>
      <c r="Y37" s="33" t="str">
        <f t="shared" si="13"/>
        <v/>
      </c>
      <c r="Z37" s="35" t="str">
        <f t="shared" si="14"/>
        <v/>
      </c>
      <c r="AA37" s="33" t="str">
        <f t="shared" si="15"/>
        <v/>
      </c>
      <c r="AB37" s="33" t="str">
        <f t="shared" si="16"/>
        <v/>
      </c>
      <c r="AC37" s="33" t="str">
        <f t="shared" si="17"/>
        <v/>
      </c>
      <c r="AD37" s="33" t="str">
        <f t="shared" si="18"/>
        <v/>
      </c>
      <c r="AE37" s="33" t="str">
        <f t="shared" si="19"/>
        <v/>
      </c>
      <c r="AF37" s="33" t="str">
        <f t="shared" si="20"/>
        <v/>
      </c>
      <c r="AG37" s="33" t="str">
        <f t="shared" si="21"/>
        <v/>
      </c>
      <c r="AH37" s="33" t="str">
        <f t="shared" si="22"/>
        <v/>
      </c>
      <c r="AI37" s="33" t="str">
        <f t="shared" si="23"/>
        <v/>
      </c>
    </row>
    <row r="38" spans="1:35" s="32" customFormat="1" ht="12.75" customHeight="1" x14ac:dyDescent="0.2">
      <c r="A38" s="26" t="s">
        <v>68</v>
      </c>
      <c r="B38" s="26" t="s">
        <v>89</v>
      </c>
      <c r="C38" s="26" t="s">
        <v>90</v>
      </c>
      <c r="D38" s="27" t="s">
        <v>27</v>
      </c>
      <c r="E38" s="27">
        <v>1113583.2453774041</v>
      </c>
      <c r="F38" s="28" t="str">
        <f t="shared" si="0"/>
        <v>A-CAM &gt; HC Legacy</v>
      </c>
      <c r="G38" s="29">
        <v>825555</v>
      </c>
      <c r="H38" s="29">
        <v>1255676.1467608889</v>
      </c>
      <c r="I38" s="30">
        <f t="shared" si="1"/>
        <v>430121.14676088886</v>
      </c>
      <c r="J38" s="31">
        <f t="shared" si="2"/>
        <v>0.5210084691642457</v>
      </c>
      <c r="L38" s="33">
        <f t="shared" si="3"/>
        <v>1255676.1467608889</v>
      </c>
      <c r="M38" s="34"/>
      <c r="N38" s="33" t="str">
        <f t="shared" si="4"/>
        <v/>
      </c>
      <c r="O38" s="34"/>
      <c r="P38" s="33" t="str">
        <f t="shared" si="5"/>
        <v/>
      </c>
      <c r="Q38" s="33" t="str">
        <f t="shared" si="6"/>
        <v/>
      </c>
      <c r="R38" s="35" t="str">
        <f t="shared" si="7"/>
        <v/>
      </c>
      <c r="S38" s="33" t="str">
        <f t="shared" si="8"/>
        <v/>
      </c>
      <c r="T38" s="33" t="str">
        <f t="shared" si="9"/>
        <v/>
      </c>
      <c r="U38" s="33" t="str">
        <f t="shared" si="10"/>
        <v/>
      </c>
      <c r="V38" s="33" t="str">
        <f t="shared" si="11"/>
        <v/>
      </c>
      <c r="W38" s="34"/>
      <c r="X38" s="33" t="str">
        <f t="shared" si="12"/>
        <v/>
      </c>
      <c r="Y38" s="33" t="str">
        <f t="shared" si="13"/>
        <v/>
      </c>
      <c r="Z38" s="35" t="str">
        <f t="shared" si="14"/>
        <v/>
      </c>
      <c r="AA38" s="33" t="str">
        <f t="shared" si="15"/>
        <v/>
      </c>
      <c r="AB38" s="33" t="str">
        <f t="shared" si="16"/>
        <v/>
      </c>
      <c r="AC38" s="33" t="str">
        <f t="shared" si="17"/>
        <v/>
      </c>
      <c r="AD38" s="33" t="str">
        <f t="shared" si="18"/>
        <v/>
      </c>
      <c r="AE38" s="33" t="str">
        <f t="shared" si="19"/>
        <v/>
      </c>
      <c r="AF38" s="33" t="str">
        <f t="shared" si="20"/>
        <v/>
      </c>
      <c r="AG38" s="33" t="str">
        <f t="shared" si="21"/>
        <v/>
      </c>
      <c r="AH38" s="33" t="str">
        <f t="shared" si="22"/>
        <v/>
      </c>
      <c r="AI38" s="33" t="str">
        <f t="shared" si="23"/>
        <v/>
      </c>
    </row>
    <row r="39" spans="1:35" s="32" customFormat="1" ht="12.75" customHeight="1" x14ac:dyDescent="0.2">
      <c r="A39" s="26" t="s">
        <v>68</v>
      </c>
      <c r="B39" s="26" t="s">
        <v>91</v>
      </c>
      <c r="C39" s="26" t="s">
        <v>92</v>
      </c>
      <c r="D39" s="27" t="s">
        <v>27</v>
      </c>
      <c r="E39" s="27">
        <v>441325.86929959699</v>
      </c>
      <c r="F39" s="28" t="str">
        <f t="shared" si="0"/>
        <v>A-CAM &gt; HC Legacy</v>
      </c>
      <c r="G39" s="29">
        <v>256854</v>
      </c>
      <c r="H39" s="29">
        <v>454166.21818737302</v>
      </c>
      <c r="I39" s="30">
        <f t="shared" si="1"/>
        <v>197312.21818737302</v>
      </c>
      <c r="J39" s="31">
        <f t="shared" si="2"/>
        <v>0.76818822438962608</v>
      </c>
      <c r="L39" s="33">
        <f t="shared" si="3"/>
        <v>454166.21818737302</v>
      </c>
      <c r="M39" s="34"/>
      <c r="N39" s="33" t="str">
        <f t="shared" si="4"/>
        <v/>
      </c>
      <c r="O39" s="34"/>
      <c r="P39" s="33" t="str">
        <f t="shared" si="5"/>
        <v/>
      </c>
      <c r="Q39" s="33" t="str">
        <f t="shared" si="6"/>
        <v/>
      </c>
      <c r="R39" s="35" t="str">
        <f t="shared" si="7"/>
        <v/>
      </c>
      <c r="S39" s="33" t="str">
        <f t="shared" si="8"/>
        <v/>
      </c>
      <c r="T39" s="33" t="str">
        <f t="shared" si="9"/>
        <v/>
      </c>
      <c r="U39" s="33" t="str">
        <f t="shared" si="10"/>
        <v/>
      </c>
      <c r="V39" s="33" t="str">
        <f t="shared" si="11"/>
        <v/>
      </c>
      <c r="W39" s="34"/>
      <c r="X39" s="33" t="str">
        <f t="shared" si="12"/>
        <v/>
      </c>
      <c r="Y39" s="33" t="str">
        <f t="shared" si="13"/>
        <v/>
      </c>
      <c r="Z39" s="35" t="str">
        <f t="shared" si="14"/>
        <v/>
      </c>
      <c r="AA39" s="33" t="str">
        <f t="shared" si="15"/>
        <v/>
      </c>
      <c r="AB39" s="33" t="str">
        <f t="shared" si="16"/>
        <v/>
      </c>
      <c r="AC39" s="33" t="str">
        <f t="shared" si="17"/>
        <v/>
      </c>
      <c r="AD39" s="33" t="str">
        <f t="shared" si="18"/>
        <v/>
      </c>
      <c r="AE39" s="33" t="str">
        <f t="shared" si="19"/>
        <v/>
      </c>
      <c r="AF39" s="33" t="str">
        <f t="shared" si="20"/>
        <v/>
      </c>
      <c r="AG39" s="33" t="str">
        <f t="shared" si="21"/>
        <v/>
      </c>
      <c r="AH39" s="33" t="str">
        <f t="shared" si="22"/>
        <v/>
      </c>
      <c r="AI39" s="33" t="str">
        <f t="shared" si="23"/>
        <v/>
      </c>
    </row>
    <row r="40" spans="1:35" s="32" customFormat="1" ht="12.75" customHeight="1" x14ac:dyDescent="0.2">
      <c r="A40" s="26" t="s">
        <v>68</v>
      </c>
      <c r="B40" s="26" t="s">
        <v>93</v>
      </c>
      <c r="C40" s="26" t="s">
        <v>94</v>
      </c>
      <c r="D40" s="27" t="s">
        <v>27</v>
      </c>
      <c r="E40" s="27">
        <v>746567.078742265</v>
      </c>
      <c r="F40" s="28" t="str">
        <f t="shared" si="0"/>
        <v>A-CAM &gt; HC Legacy</v>
      </c>
      <c r="G40" s="29">
        <v>329364</v>
      </c>
      <c r="H40" s="29">
        <v>919407.22177756997</v>
      </c>
      <c r="I40" s="30">
        <f t="shared" si="1"/>
        <v>590043.22177756997</v>
      </c>
      <c r="J40" s="31">
        <f t="shared" si="2"/>
        <v>1.7914623995869918</v>
      </c>
      <c r="L40" s="33">
        <f t="shared" si="3"/>
        <v>919407.22177756997</v>
      </c>
      <c r="M40" s="34"/>
      <c r="N40" s="33" t="str">
        <f t="shared" si="4"/>
        <v/>
      </c>
      <c r="O40" s="34"/>
      <c r="P40" s="33" t="str">
        <f t="shared" si="5"/>
        <v/>
      </c>
      <c r="Q40" s="33" t="str">
        <f t="shared" si="6"/>
        <v/>
      </c>
      <c r="R40" s="35" t="str">
        <f t="shared" si="7"/>
        <v/>
      </c>
      <c r="S40" s="33" t="str">
        <f t="shared" si="8"/>
        <v/>
      </c>
      <c r="T40" s="33" t="str">
        <f t="shared" si="9"/>
        <v/>
      </c>
      <c r="U40" s="33" t="str">
        <f t="shared" si="10"/>
        <v/>
      </c>
      <c r="V40" s="33" t="str">
        <f t="shared" si="11"/>
        <v/>
      </c>
      <c r="W40" s="34"/>
      <c r="X40" s="33" t="str">
        <f t="shared" si="12"/>
        <v/>
      </c>
      <c r="Y40" s="33" t="str">
        <f t="shared" si="13"/>
        <v/>
      </c>
      <c r="Z40" s="35" t="str">
        <f t="shared" si="14"/>
        <v/>
      </c>
      <c r="AA40" s="33" t="str">
        <f t="shared" si="15"/>
        <v/>
      </c>
      <c r="AB40" s="33" t="str">
        <f t="shared" si="16"/>
        <v/>
      </c>
      <c r="AC40" s="33" t="str">
        <f t="shared" si="17"/>
        <v/>
      </c>
      <c r="AD40" s="33" t="str">
        <f t="shared" si="18"/>
        <v/>
      </c>
      <c r="AE40" s="33" t="str">
        <f t="shared" si="19"/>
        <v/>
      </c>
      <c r="AF40" s="33" t="str">
        <f t="shared" si="20"/>
        <v/>
      </c>
      <c r="AG40" s="33" t="str">
        <f t="shared" si="21"/>
        <v/>
      </c>
      <c r="AH40" s="33" t="str">
        <f t="shared" si="22"/>
        <v/>
      </c>
      <c r="AI40" s="33" t="str">
        <f t="shared" si="23"/>
        <v/>
      </c>
    </row>
    <row r="41" spans="1:35" s="32" customFormat="1" ht="12.75" customHeight="1" x14ac:dyDescent="0.2">
      <c r="A41" s="26" t="s">
        <v>68</v>
      </c>
      <c r="B41" s="26" t="s">
        <v>95</v>
      </c>
      <c r="C41" s="26" t="s">
        <v>96</v>
      </c>
      <c r="D41" s="27" t="s">
        <v>27</v>
      </c>
      <c r="E41" s="27">
        <v>772728.67831546802</v>
      </c>
      <c r="F41" s="28" t="str">
        <f t="shared" si="0"/>
        <v>A-CAM &gt; HC Legacy</v>
      </c>
      <c r="G41" s="29">
        <v>209805</v>
      </c>
      <c r="H41" s="29">
        <v>862777.84833564796</v>
      </c>
      <c r="I41" s="30">
        <f t="shared" si="1"/>
        <v>652972.84833564796</v>
      </c>
      <c r="J41" s="31">
        <f t="shared" si="2"/>
        <v>3.1122844943430708</v>
      </c>
      <c r="L41" s="33">
        <f t="shared" si="3"/>
        <v>862777.84833564796</v>
      </c>
      <c r="M41" s="34"/>
      <c r="N41" s="33" t="str">
        <f t="shared" si="4"/>
        <v/>
      </c>
      <c r="O41" s="34"/>
      <c r="P41" s="33" t="str">
        <f t="shared" si="5"/>
        <v/>
      </c>
      <c r="Q41" s="33" t="str">
        <f t="shared" si="6"/>
        <v/>
      </c>
      <c r="R41" s="35" t="str">
        <f t="shared" si="7"/>
        <v/>
      </c>
      <c r="S41" s="33" t="str">
        <f t="shared" si="8"/>
        <v/>
      </c>
      <c r="T41" s="33" t="str">
        <f t="shared" si="9"/>
        <v/>
      </c>
      <c r="U41" s="33" t="str">
        <f t="shared" si="10"/>
        <v/>
      </c>
      <c r="V41" s="33" t="str">
        <f t="shared" si="11"/>
        <v/>
      </c>
      <c r="W41" s="34"/>
      <c r="X41" s="33" t="str">
        <f t="shared" si="12"/>
        <v/>
      </c>
      <c r="Y41" s="33" t="str">
        <f t="shared" si="13"/>
        <v/>
      </c>
      <c r="Z41" s="35" t="str">
        <f t="shared" si="14"/>
        <v/>
      </c>
      <c r="AA41" s="33" t="str">
        <f t="shared" si="15"/>
        <v/>
      </c>
      <c r="AB41" s="33" t="str">
        <f t="shared" si="16"/>
        <v/>
      </c>
      <c r="AC41" s="33" t="str">
        <f t="shared" si="17"/>
        <v/>
      </c>
      <c r="AD41" s="33" t="str">
        <f t="shared" si="18"/>
        <v/>
      </c>
      <c r="AE41" s="33" t="str">
        <f t="shared" si="19"/>
        <v/>
      </c>
      <c r="AF41" s="33" t="str">
        <f t="shared" si="20"/>
        <v/>
      </c>
      <c r="AG41" s="33" t="str">
        <f t="shared" si="21"/>
        <v/>
      </c>
      <c r="AH41" s="33" t="str">
        <f t="shared" si="22"/>
        <v/>
      </c>
      <c r="AI41" s="33" t="str">
        <f t="shared" si="23"/>
        <v/>
      </c>
    </row>
    <row r="42" spans="1:35" s="32" customFormat="1" ht="12.75" customHeight="1" x14ac:dyDescent="0.2">
      <c r="A42" s="26" t="s">
        <v>68</v>
      </c>
      <c r="B42" s="26" t="s">
        <v>97</v>
      </c>
      <c r="C42" s="26" t="s">
        <v>98</v>
      </c>
      <c r="D42" s="27" t="s">
        <v>27</v>
      </c>
      <c r="E42" s="27">
        <v>794115.06841923902</v>
      </c>
      <c r="F42" s="28" t="str">
        <f t="shared" si="0"/>
        <v>A-CAM &gt; HC Legacy</v>
      </c>
      <c r="G42" s="29">
        <v>689304</v>
      </c>
      <c r="H42" s="29">
        <v>929689.24575655698</v>
      </c>
      <c r="I42" s="30">
        <f t="shared" si="1"/>
        <v>240385.24575655698</v>
      </c>
      <c r="J42" s="31">
        <f t="shared" si="2"/>
        <v>0.34873618281129515</v>
      </c>
      <c r="L42" s="33">
        <f t="shared" si="3"/>
        <v>929689.24575655698</v>
      </c>
      <c r="M42" s="34"/>
      <c r="N42" s="33" t="str">
        <f t="shared" si="4"/>
        <v/>
      </c>
      <c r="O42" s="34"/>
      <c r="P42" s="33" t="str">
        <f t="shared" si="5"/>
        <v/>
      </c>
      <c r="Q42" s="33" t="str">
        <f t="shared" si="6"/>
        <v/>
      </c>
      <c r="R42" s="35" t="str">
        <f t="shared" si="7"/>
        <v/>
      </c>
      <c r="S42" s="33" t="str">
        <f t="shared" si="8"/>
        <v/>
      </c>
      <c r="T42" s="33" t="str">
        <f t="shared" si="9"/>
        <v/>
      </c>
      <c r="U42" s="33" t="str">
        <f t="shared" si="10"/>
        <v/>
      </c>
      <c r="V42" s="33" t="str">
        <f t="shared" si="11"/>
        <v/>
      </c>
      <c r="W42" s="34"/>
      <c r="X42" s="33" t="str">
        <f t="shared" si="12"/>
        <v/>
      </c>
      <c r="Y42" s="33" t="str">
        <f t="shared" si="13"/>
        <v/>
      </c>
      <c r="Z42" s="35" t="str">
        <f t="shared" si="14"/>
        <v/>
      </c>
      <c r="AA42" s="33" t="str">
        <f t="shared" si="15"/>
        <v/>
      </c>
      <c r="AB42" s="33" t="str">
        <f t="shared" si="16"/>
        <v/>
      </c>
      <c r="AC42" s="33" t="str">
        <f t="shared" si="17"/>
        <v/>
      </c>
      <c r="AD42" s="33" t="str">
        <f t="shared" si="18"/>
        <v/>
      </c>
      <c r="AE42" s="33" t="str">
        <f t="shared" si="19"/>
        <v/>
      </c>
      <c r="AF42" s="33" t="str">
        <f t="shared" si="20"/>
        <v/>
      </c>
      <c r="AG42" s="33" t="str">
        <f t="shared" si="21"/>
        <v/>
      </c>
      <c r="AH42" s="33" t="str">
        <f t="shared" si="22"/>
        <v/>
      </c>
      <c r="AI42" s="33" t="str">
        <f t="shared" si="23"/>
        <v/>
      </c>
    </row>
    <row r="43" spans="1:35" s="32" customFormat="1" ht="12.75" customHeight="1" x14ac:dyDescent="0.2">
      <c r="A43" s="26" t="s">
        <v>68</v>
      </c>
      <c r="B43" s="26" t="s">
        <v>99</v>
      </c>
      <c r="C43" s="26" t="s">
        <v>100</v>
      </c>
      <c r="D43" s="27" t="s">
        <v>27</v>
      </c>
      <c r="E43" s="27">
        <v>235479.31597050899</v>
      </c>
      <c r="F43" s="28" t="str">
        <f t="shared" si="0"/>
        <v>A-CAM &gt; HC Legacy</v>
      </c>
      <c r="G43" s="29">
        <v>88920</v>
      </c>
      <c r="H43" s="29">
        <v>271854.92465220299</v>
      </c>
      <c r="I43" s="30">
        <f t="shared" si="1"/>
        <v>182934.92465220299</v>
      </c>
      <c r="J43" s="31">
        <f t="shared" si="2"/>
        <v>2.0572978480904518</v>
      </c>
      <c r="L43" s="33">
        <f t="shared" si="3"/>
        <v>271854.92465220299</v>
      </c>
      <c r="M43" s="34"/>
      <c r="N43" s="33" t="str">
        <f t="shared" si="4"/>
        <v/>
      </c>
      <c r="O43" s="34"/>
      <c r="P43" s="33" t="str">
        <f t="shared" si="5"/>
        <v/>
      </c>
      <c r="Q43" s="33" t="str">
        <f t="shared" si="6"/>
        <v/>
      </c>
      <c r="R43" s="35" t="str">
        <f t="shared" si="7"/>
        <v/>
      </c>
      <c r="S43" s="33" t="str">
        <f t="shared" si="8"/>
        <v/>
      </c>
      <c r="T43" s="33" t="str">
        <f t="shared" si="9"/>
        <v/>
      </c>
      <c r="U43" s="33" t="str">
        <f t="shared" si="10"/>
        <v/>
      </c>
      <c r="V43" s="33" t="str">
        <f t="shared" si="11"/>
        <v/>
      </c>
      <c r="W43" s="34"/>
      <c r="X43" s="33" t="str">
        <f t="shared" si="12"/>
        <v/>
      </c>
      <c r="Y43" s="33" t="str">
        <f t="shared" si="13"/>
        <v/>
      </c>
      <c r="Z43" s="35" t="str">
        <f t="shared" si="14"/>
        <v/>
      </c>
      <c r="AA43" s="33" t="str">
        <f t="shared" si="15"/>
        <v/>
      </c>
      <c r="AB43" s="33" t="str">
        <f t="shared" si="16"/>
        <v/>
      </c>
      <c r="AC43" s="33" t="str">
        <f t="shared" si="17"/>
        <v/>
      </c>
      <c r="AD43" s="33" t="str">
        <f t="shared" si="18"/>
        <v/>
      </c>
      <c r="AE43" s="33" t="str">
        <f t="shared" si="19"/>
        <v/>
      </c>
      <c r="AF43" s="33" t="str">
        <f t="shared" si="20"/>
        <v/>
      </c>
      <c r="AG43" s="33" t="str">
        <f t="shared" si="21"/>
        <v/>
      </c>
      <c r="AH43" s="33" t="str">
        <f t="shared" si="22"/>
        <v/>
      </c>
      <c r="AI43" s="33" t="str">
        <f t="shared" si="23"/>
        <v/>
      </c>
    </row>
    <row r="44" spans="1:35" s="32" customFormat="1" ht="12.75" customHeight="1" x14ac:dyDescent="0.2">
      <c r="A44" s="26" t="s">
        <v>68</v>
      </c>
      <c r="B44" s="26" t="s">
        <v>101</v>
      </c>
      <c r="C44" s="26" t="s">
        <v>102</v>
      </c>
      <c r="D44" s="27" t="s">
        <v>27</v>
      </c>
      <c r="E44" s="27">
        <v>756066.988142577</v>
      </c>
      <c r="F44" s="28" t="str">
        <f t="shared" si="0"/>
        <v>A-CAM &gt; HC Legacy</v>
      </c>
      <c r="G44" s="29">
        <v>288426</v>
      </c>
      <c r="H44" s="29">
        <v>819873.281682414</v>
      </c>
      <c r="I44" s="30">
        <f t="shared" si="1"/>
        <v>531447.281682414</v>
      </c>
      <c r="J44" s="31">
        <f t="shared" si="2"/>
        <v>1.8425775820571446</v>
      </c>
      <c r="L44" s="33">
        <f t="shared" si="3"/>
        <v>819873.281682414</v>
      </c>
      <c r="M44" s="34"/>
      <c r="N44" s="33" t="str">
        <f t="shared" si="4"/>
        <v/>
      </c>
      <c r="O44" s="34"/>
      <c r="P44" s="33" t="str">
        <f t="shared" si="5"/>
        <v/>
      </c>
      <c r="Q44" s="33" t="str">
        <f t="shared" si="6"/>
        <v/>
      </c>
      <c r="R44" s="35" t="str">
        <f t="shared" si="7"/>
        <v/>
      </c>
      <c r="S44" s="33" t="str">
        <f t="shared" si="8"/>
        <v/>
      </c>
      <c r="T44" s="33" t="str">
        <f t="shared" si="9"/>
        <v/>
      </c>
      <c r="U44" s="33" t="str">
        <f t="shared" si="10"/>
        <v/>
      </c>
      <c r="V44" s="33" t="str">
        <f t="shared" si="11"/>
        <v/>
      </c>
      <c r="W44" s="34"/>
      <c r="X44" s="33" t="str">
        <f t="shared" si="12"/>
        <v/>
      </c>
      <c r="Y44" s="33" t="str">
        <f t="shared" si="13"/>
        <v/>
      </c>
      <c r="Z44" s="35" t="str">
        <f t="shared" si="14"/>
        <v/>
      </c>
      <c r="AA44" s="33" t="str">
        <f t="shared" si="15"/>
        <v/>
      </c>
      <c r="AB44" s="33" t="str">
        <f t="shared" si="16"/>
        <v/>
      </c>
      <c r="AC44" s="33" t="str">
        <f t="shared" si="17"/>
        <v/>
      </c>
      <c r="AD44" s="33" t="str">
        <f t="shared" si="18"/>
        <v/>
      </c>
      <c r="AE44" s="33" t="str">
        <f t="shared" si="19"/>
        <v/>
      </c>
      <c r="AF44" s="33" t="str">
        <f t="shared" si="20"/>
        <v/>
      </c>
      <c r="AG44" s="33" t="str">
        <f t="shared" si="21"/>
        <v/>
      </c>
      <c r="AH44" s="33" t="str">
        <f t="shared" si="22"/>
        <v/>
      </c>
      <c r="AI44" s="33" t="str">
        <f t="shared" si="23"/>
        <v/>
      </c>
    </row>
    <row r="45" spans="1:35" s="32" customFormat="1" ht="12.75" customHeight="1" x14ac:dyDescent="0.2">
      <c r="A45" s="26" t="s">
        <v>68</v>
      </c>
      <c r="B45" s="26" t="s">
        <v>103</v>
      </c>
      <c r="C45" s="26" t="s">
        <v>104</v>
      </c>
      <c r="D45" s="27" t="s">
        <v>27</v>
      </c>
      <c r="E45" s="27">
        <v>181739.31951157001</v>
      </c>
      <c r="F45" s="28" t="str">
        <f t="shared" si="0"/>
        <v>A-CAM &gt; HC Legacy</v>
      </c>
      <c r="G45" s="29">
        <v>90738</v>
      </c>
      <c r="H45" s="29">
        <v>196788.69059825299</v>
      </c>
      <c r="I45" s="30">
        <f t="shared" si="1"/>
        <v>106050.69059825299</v>
      </c>
      <c r="J45" s="31">
        <f t="shared" si="2"/>
        <v>1.1687571976267164</v>
      </c>
      <c r="L45" s="33">
        <f t="shared" si="3"/>
        <v>196788.69059825299</v>
      </c>
      <c r="M45" s="34"/>
      <c r="N45" s="33" t="str">
        <f t="shared" si="4"/>
        <v/>
      </c>
      <c r="O45" s="34"/>
      <c r="P45" s="33" t="str">
        <f t="shared" si="5"/>
        <v/>
      </c>
      <c r="Q45" s="33" t="str">
        <f t="shared" si="6"/>
        <v/>
      </c>
      <c r="R45" s="35" t="str">
        <f t="shared" si="7"/>
        <v/>
      </c>
      <c r="S45" s="33" t="str">
        <f t="shared" si="8"/>
        <v/>
      </c>
      <c r="T45" s="33" t="str">
        <f t="shared" si="9"/>
        <v/>
      </c>
      <c r="U45" s="33" t="str">
        <f t="shared" si="10"/>
        <v/>
      </c>
      <c r="V45" s="33" t="str">
        <f t="shared" si="11"/>
        <v/>
      </c>
      <c r="W45" s="34"/>
      <c r="X45" s="33" t="str">
        <f t="shared" si="12"/>
        <v/>
      </c>
      <c r="Y45" s="33" t="str">
        <f t="shared" si="13"/>
        <v/>
      </c>
      <c r="Z45" s="35" t="str">
        <f t="shared" si="14"/>
        <v/>
      </c>
      <c r="AA45" s="33" t="str">
        <f t="shared" si="15"/>
        <v/>
      </c>
      <c r="AB45" s="33" t="str">
        <f t="shared" si="16"/>
        <v/>
      </c>
      <c r="AC45" s="33" t="str">
        <f t="shared" si="17"/>
        <v/>
      </c>
      <c r="AD45" s="33" t="str">
        <f t="shared" si="18"/>
        <v/>
      </c>
      <c r="AE45" s="33" t="str">
        <f t="shared" si="19"/>
        <v/>
      </c>
      <c r="AF45" s="33" t="str">
        <f t="shared" si="20"/>
        <v/>
      </c>
      <c r="AG45" s="33" t="str">
        <f t="shared" si="21"/>
        <v/>
      </c>
      <c r="AH45" s="33" t="str">
        <f t="shared" si="22"/>
        <v/>
      </c>
      <c r="AI45" s="33" t="str">
        <f t="shared" si="23"/>
        <v/>
      </c>
    </row>
    <row r="46" spans="1:35" s="32" customFormat="1" ht="12.75" customHeight="1" x14ac:dyDescent="0.2">
      <c r="A46" s="26" t="s">
        <v>68</v>
      </c>
      <c r="B46" s="26" t="s">
        <v>105</v>
      </c>
      <c r="C46" s="26" t="s">
        <v>106</v>
      </c>
      <c r="D46" s="27" t="s">
        <v>27</v>
      </c>
      <c r="E46" s="27">
        <v>398018.35520417202</v>
      </c>
      <c r="F46" s="28" t="str">
        <f t="shared" si="0"/>
        <v>A-CAM &gt; HC Legacy</v>
      </c>
      <c r="G46" s="29">
        <v>165546</v>
      </c>
      <c r="H46" s="29">
        <v>474132.63898577198</v>
      </c>
      <c r="I46" s="30">
        <f t="shared" si="1"/>
        <v>308586.63898577198</v>
      </c>
      <c r="J46" s="31">
        <f t="shared" si="2"/>
        <v>1.8640537312032424</v>
      </c>
      <c r="L46" s="33">
        <f t="shared" si="3"/>
        <v>474132.63898577198</v>
      </c>
      <c r="M46" s="34"/>
      <c r="N46" s="33" t="str">
        <f t="shared" si="4"/>
        <v/>
      </c>
      <c r="O46" s="34"/>
      <c r="P46" s="33" t="str">
        <f t="shared" si="5"/>
        <v/>
      </c>
      <c r="Q46" s="33" t="str">
        <f t="shared" si="6"/>
        <v/>
      </c>
      <c r="R46" s="35" t="str">
        <f t="shared" si="7"/>
        <v/>
      </c>
      <c r="S46" s="33" t="str">
        <f t="shared" si="8"/>
        <v/>
      </c>
      <c r="T46" s="33" t="str">
        <f t="shared" si="9"/>
        <v/>
      </c>
      <c r="U46" s="33" t="str">
        <f t="shared" si="10"/>
        <v/>
      </c>
      <c r="V46" s="33" t="str">
        <f t="shared" si="11"/>
        <v/>
      </c>
      <c r="W46" s="34"/>
      <c r="X46" s="33" t="str">
        <f t="shared" si="12"/>
        <v/>
      </c>
      <c r="Y46" s="33" t="str">
        <f t="shared" si="13"/>
        <v/>
      </c>
      <c r="Z46" s="35" t="str">
        <f t="shared" si="14"/>
        <v/>
      </c>
      <c r="AA46" s="33" t="str">
        <f t="shared" si="15"/>
        <v/>
      </c>
      <c r="AB46" s="33" t="str">
        <f t="shared" si="16"/>
        <v/>
      </c>
      <c r="AC46" s="33" t="str">
        <f t="shared" si="17"/>
        <v/>
      </c>
      <c r="AD46" s="33" t="str">
        <f t="shared" si="18"/>
        <v/>
      </c>
      <c r="AE46" s="33" t="str">
        <f t="shared" si="19"/>
        <v/>
      </c>
      <c r="AF46" s="33" t="str">
        <f t="shared" si="20"/>
        <v/>
      </c>
      <c r="AG46" s="33" t="str">
        <f t="shared" si="21"/>
        <v/>
      </c>
      <c r="AH46" s="33" t="str">
        <f t="shared" si="22"/>
        <v/>
      </c>
      <c r="AI46" s="33" t="str">
        <f t="shared" si="23"/>
        <v/>
      </c>
    </row>
    <row r="47" spans="1:35" s="32" customFormat="1" ht="12.75" customHeight="1" x14ac:dyDescent="0.2">
      <c r="A47" s="26" t="s">
        <v>68</v>
      </c>
      <c r="B47" s="26" t="s">
        <v>107</v>
      </c>
      <c r="C47" s="26" t="s">
        <v>108</v>
      </c>
      <c r="D47" s="27" t="s">
        <v>27</v>
      </c>
      <c r="E47" s="27">
        <v>349837.40190255397</v>
      </c>
      <c r="F47" s="28" t="str">
        <f t="shared" si="0"/>
        <v>A-CAM &gt; HC Legacy</v>
      </c>
      <c r="G47" s="29">
        <v>130302</v>
      </c>
      <c r="H47" s="29">
        <v>388508.44686410099</v>
      </c>
      <c r="I47" s="30">
        <f t="shared" si="1"/>
        <v>258206.44686410099</v>
      </c>
      <c r="J47" s="31">
        <f t="shared" si="2"/>
        <v>1.9816000281200672</v>
      </c>
      <c r="L47" s="33">
        <f t="shared" si="3"/>
        <v>388508.44686410099</v>
      </c>
      <c r="M47" s="34"/>
      <c r="N47" s="33" t="str">
        <f t="shared" si="4"/>
        <v/>
      </c>
      <c r="O47" s="34"/>
      <c r="P47" s="33" t="str">
        <f t="shared" si="5"/>
        <v/>
      </c>
      <c r="Q47" s="33" t="str">
        <f t="shared" si="6"/>
        <v/>
      </c>
      <c r="R47" s="35" t="str">
        <f t="shared" si="7"/>
        <v/>
      </c>
      <c r="S47" s="33" t="str">
        <f t="shared" si="8"/>
        <v/>
      </c>
      <c r="T47" s="33" t="str">
        <f t="shared" si="9"/>
        <v/>
      </c>
      <c r="U47" s="33" t="str">
        <f t="shared" si="10"/>
        <v/>
      </c>
      <c r="V47" s="33" t="str">
        <f t="shared" si="11"/>
        <v/>
      </c>
      <c r="W47" s="34"/>
      <c r="X47" s="33" t="str">
        <f t="shared" si="12"/>
        <v/>
      </c>
      <c r="Y47" s="33" t="str">
        <f t="shared" si="13"/>
        <v/>
      </c>
      <c r="Z47" s="35" t="str">
        <f t="shared" si="14"/>
        <v/>
      </c>
      <c r="AA47" s="33" t="str">
        <f t="shared" si="15"/>
        <v/>
      </c>
      <c r="AB47" s="33" t="str">
        <f t="shared" si="16"/>
        <v/>
      </c>
      <c r="AC47" s="33" t="str">
        <f t="shared" si="17"/>
        <v/>
      </c>
      <c r="AD47" s="33" t="str">
        <f t="shared" si="18"/>
        <v/>
      </c>
      <c r="AE47" s="33" t="str">
        <f t="shared" si="19"/>
        <v/>
      </c>
      <c r="AF47" s="33" t="str">
        <f t="shared" si="20"/>
        <v/>
      </c>
      <c r="AG47" s="33" t="str">
        <f t="shared" si="21"/>
        <v/>
      </c>
      <c r="AH47" s="33" t="str">
        <f t="shared" si="22"/>
        <v/>
      </c>
      <c r="AI47" s="33" t="str">
        <f t="shared" si="23"/>
        <v/>
      </c>
    </row>
    <row r="48" spans="1:35" s="32" customFormat="1" ht="12.75" customHeight="1" x14ac:dyDescent="0.2">
      <c r="A48" s="26" t="s">
        <v>68</v>
      </c>
      <c r="B48" s="26" t="s">
        <v>109</v>
      </c>
      <c r="C48" s="26" t="s">
        <v>110</v>
      </c>
      <c r="D48" s="27" t="s">
        <v>27</v>
      </c>
      <c r="E48" s="27">
        <v>814867.87684877892</v>
      </c>
      <c r="F48" s="28" t="str">
        <f t="shared" si="0"/>
        <v>A-CAM &gt; HC Legacy</v>
      </c>
      <c r="G48" s="29">
        <v>654240</v>
      </c>
      <c r="H48" s="29">
        <v>973214.89810515998</v>
      </c>
      <c r="I48" s="30">
        <f t="shared" si="1"/>
        <v>318974.89810515998</v>
      </c>
      <c r="J48" s="31">
        <f t="shared" si="2"/>
        <v>0.48755028446007581</v>
      </c>
      <c r="L48" s="33">
        <f t="shared" si="3"/>
        <v>973214.89810515998</v>
      </c>
      <c r="M48" s="34"/>
      <c r="N48" s="33" t="str">
        <f t="shared" si="4"/>
        <v/>
      </c>
      <c r="O48" s="34"/>
      <c r="P48" s="33" t="str">
        <f t="shared" si="5"/>
        <v/>
      </c>
      <c r="Q48" s="33" t="str">
        <f t="shared" si="6"/>
        <v/>
      </c>
      <c r="R48" s="35" t="str">
        <f t="shared" si="7"/>
        <v/>
      </c>
      <c r="S48" s="33" t="str">
        <f t="shared" si="8"/>
        <v/>
      </c>
      <c r="T48" s="33" t="str">
        <f t="shared" si="9"/>
        <v/>
      </c>
      <c r="U48" s="33" t="str">
        <f t="shared" si="10"/>
        <v/>
      </c>
      <c r="V48" s="33" t="str">
        <f t="shared" si="11"/>
        <v/>
      </c>
      <c r="W48" s="34"/>
      <c r="X48" s="33" t="str">
        <f t="shared" si="12"/>
        <v/>
      </c>
      <c r="Y48" s="33" t="str">
        <f t="shared" si="13"/>
        <v/>
      </c>
      <c r="Z48" s="35" t="str">
        <f t="shared" si="14"/>
        <v/>
      </c>
      <c r="AA48" s="33" t="str">
        <f t="shared" si="15"/>
        <v/>
      </c>
      <c r="AB48" s="33" t="str">
        <f t="shared" si="16"/>
        <v/>
      </c>
      <c r="AC48" s="33" t="str">
        <f t="shared" si="17"/>
        <v/>
      </c>
      <c r="AD48" s="33" t="str">
        <f t="shared" si="18"/>
        <v/>
      </c>
      <c r="AE48" s="33" t="str">
        <f t="shared" si="19"/>
        <v/>
      </c>
      <c r="AF48" s="33" t="str">
        <f t="shared" si="20"/>
        <v/>
      </c>
      <c r="AG48" s="33" t="str">
        <f t="shared" si="21"/>
        <v/>
      </c>
      <c r="AH48" s="33" t="str">
        <f t="shared" si="22"/>
        <v/>
      </c>
      <c r="AI48" s="33" t="str">
        <f t="shared" si="23"/>
        <v/>
      </c>
    </row>
    <row r="49" spans="1:35" s="32" customFormat="1" ht="12.75" customHeight="1" x14ac:dyDescent="0.2">
      <c r="A49" s="26" t="s">
        <v>68</v>
      </c>
      <c r="B49" s="26" t="s">
        <v>111</v>
      </c>
      <c r="C49" s="26" t="s">
        <v>112</v>
      </c>
      <c r="D49" s="27" t="s">
        <v>27</v>
      </c>
      <c r="E49" s="27">
        <v>1245970.3548391501</v>
      </c>
      <c r="F49" s="28" t="str">
        <f t="shared" si="0"/>
        <v>A-CAM &gt; HC Legacy</v>
      </c>
      <c r="G49" s="29">
        <v>422760</v>
      </c>
      <c r="H49" s="29">
        <v>1486090.9189183901</v>
      </c>
      <c r="I49" s="30">
        <f t="shared" si="1"/>
        <v>1063330.9189183901</v>
      </c>
      <c r="J49" s="31">
        <f t="shared" si="2"/>
        <v>2.5152117487898336</v>
      </c>
      <c r="L49" s="33">
        <f t="shared" si="3"/>
        <v>1486090.9189183901</v>
      </c>
      <c r="M49" s="34"/>
      <c r="N49" s="33" t="str">
        <f t="shared" si="4"/>
        <v/>
      </c>
      <c r="O49" s="34"/>
      <c r="P49" s="33" t="str">
        <f t="shared" si="5"/>
        <v/>
      </c>
      <c r="Q49" s="33" t="str">
        <f t="shared" si="6"/>
        <v/>
      </c>
      <c r="R49" s="35" t="str">
        <f t="shared" si="7"/>
        <v/>
      </c>
      <c r="S49" s="33" t="str">
        <f t="shared" si="8"/>
        <v/>
      </c>
      <c r="T49" s="33" t="str">
        <f t="shared" si="9"/>
        <v/>
      </c>
      <c r="U49" s="33" t="str">
        <f t="shared" si="10"/>
        <v/>
      </c>
      <c r="V49" s="33" t="str">
        <f t="shared" si="11"/>
        <v/>
      </c>
      <c r="W49" s="34"/>
      <c r="X49" s="33" t="str">
        <f t="shared" si="12"/>
        <v/>
      </c>
      <c r="Y49" s="33" t="str">
        <f t="shared" si="13"/>
        <v/>
      </c>
      <c r="Z49" s="35" t="str">
        <f t="shared" si="14"/>
        <v/>
      </c>
      <c r="AA49" s="33" t="str">
        <f t="shared" si="15"/>
        <v/>
      </c>
      <c r="AB49" s="33" t="str">
        <f t="shared" si="16"/>
        <v/>
      </c>
      <c r="AC49" s="33" t="str">
        <f t="shared" si="17"/>
        <v/>
      </c>
      <c r="AD49" s="33" t="str">
        <f t="shared" si="18"/>
        <v/>
      </c>
      <c r="AE49" s="33" t="str">
        <f t="shared" si="19"/>
        <v/>
      </c>
      <c r="AF49" s="33" t="str">
        <f t="shared" si="20"/>
        <v/>
      </c>
      <c r="AG49" s="33" t="str">
        <f t="shared" si="21"/>
        <v/>
      </c>
      <c r="AH49" s="33" t="str">
        <f t="shared" si="22"/>
        <v/>
      </c>
      <c r="AI49" s="33" t="str">
        <f t="shared" si="23"/>
        <v/>
      </c>
    </row>
    <row r="50" spans="1:35" s="32" customFormat="1" ht="12.75" customHeight="1" x14ac:dyDescent="0.2">
      <c r="A50" s="26" t="s">
        <v>68</v>
      </c>
      <c r="B50" s="26" t="s">
        <v>113</v>
      </c>
      <c r="C50" s="26" t="s">
        <v>114</v>
      </c>
      <c r="D50" s="27" t="s">
        <v>27</v>
      </c>
      <c r="E50" s="27">
        <v>489870.41616464203</v>
      </c>
      <c r="F50" s="28" t="str">
        <f t="shared" si="0"/>
        <v>A-CAM &gt; HC Legacy</v>
      </c>
      <c r="G50" s="29">
        <v>146790</v>
      </c>
      <c r="H50" s="29">
        <v>596083.64890644699</v>
      </c>
      <c r="I50" s="30">
        <f t="shared" si="1"/>
        <v>449293.64890644699</v>
      </c>
      <c r="J50" s="31">
        <f t="shared" si="2"/>
        <v>3.060791940230581</v>
      </c>
      <c r="L50" s="33">
        <f t="shared" si="3"/>
        <v>596083.64890644699</v>
      </c>
      <c r="M50" s="34"/>
      <c r="N50" s="33" t="str">
        <f t="shared" si="4"/>
        <v/>
      </c>
      <c r="O50" s="34"/>
      <c r="P50" s="33" t="str">
        <f t="shared" si="5"/>
        <v/>
      </c>
      <c r="Q50" s="33" t="str">
        <f t="shared" si="6"/>
        <v/>
      </c>
      <c r="R50" s="35" t="str">
        <f t="shared" si="7"/>
        <v/>
      </c>
      <c r="S50" s="33" t="str">
        <f t="shared" si="8"/>
        <v/>
      </c>
      <c r="T50" s="33" t="str">
        <f t="shared" si="9"/>
        <v/>
      </c>
      <c r="U50" s="33" t="str">
        <f t="shared" si="10"/>
        <v/>
      </c>
      <c r="V50" s="33" t="str">
        <f t="shared" si="11"/>
        <v/>
      </c>
      <c r="W50" s="34"/>
      <c r="X50" s="33" t="str">
        <f t="shared" si="12"/>
        <v/>
      </c>
      <c r="Y50" s="33" t="str">
        <f t="shared" si="13"/>
        <v/>
      </c>
      <c r="Z50" s="35" t="str">
        <f t="shared" si="14"/>
        <v/>
      </c>
      <c r="AA50" s="33" t="str">
        <f t="shared" si="15"/>
        <v/>
      </c>
      <c r="AB50" s="33" t="str">
        <f t="shared" si="16"/>
        <v/>
      </c>
      <c r="AC50" s="33" t="str">
        <f t="shared" si="17"/>
        <v/>
      </c>
      <c r="AD50" s="33" t="str">
        <f t="shared" si="18"/>
        <v/>
      </c>
      <c r="AE50" s="33" t="str">
        <f t="shared" si="19"/>
        <v/>
      </c>
      <c r="AF50" s="33" t="str">
        <f t="shared" si="20"/>
        <v/>
      </c>
      <c r="AG50" s="33" t="str">
        <f t="shared" si="21"/>
        <v/>
      </c>
      <c r="AH50" s="33" t="str">
        <f t="shared" si="22"/>
        <v/>
      </c>
      <c r="AI50" s="33" t="str">
        <f t="shared" si="23"/>
        <v/>
      </c>
    </row>
    <row r="51" spans="1:35" s="32" customFormat="1" ht="12.75" customHeight="1" x14ac:dyDescent="0.2">
      <c r="A51" s="26" t="s">
        <v>68</v>
      </c>
      <c r="B51" s="26" t="s">
        <v>115</v>
      </c>
      <c r="C51" s="26" t="s">
        <v>116</v>
      </c>
      <c r="D51" s="27" t="s">
        <v>117</v>
      </c>
      <c r="E51" s="27">
        <v>198534.44779406299</v>
      </c>
      <c r="F51" s="28" t="str">
        <f t="shared" si="0"/>
        <v>A-CAM &gt; HC Legacy</v>
      </c>
      <c r="G51" s="29">
        <v>203862</v>
      </c>
      <c r="H51" s="29">
        <v>230850.14697690099</v>
      </c>
      <c r="I51" s="30">
        <f t="shared" si="1"/>
        <v>26988.146976900985</v>
      </c>
      <c r="J51" s="31">
        <f t="shared" si="2"/>
        <v>0.13238439226977555</v>
      </c>
      <c r="L51" s="33">
        <f t="shared" si="3"/>
        <v>230850.14697690099</v>
      </c>
      <c r="M51" s="34"/>
      <c r="N51" s="33" t="str">
        <f t="shared" si="4"/>
        <v/>
      </c>
      <c r="O51" s="34"/>
      <c r="P51" s="33" t="str">
        <f t="shared" si="5"/>
        <v/>
      </c>
      <c r="Q51" s="33" t="str">
        <f t="shared" si="6"/>
        <v/>
      </c>
      <c r="R51" s="35" t="str">
        <f t="shared" si="7"/>
        <v/>
      </c>
      <c r="S51" s="33" t="str">
        <f t="shared" si="8"/>
        <v/>
      </c>
      <c r="T51" s="33" t="str">
        <f t="shared" si="9"/>
        <v/>
      </c>
      <c r="U51" s="33" t="str">
        <f t="shared" si="10"/>
        <v/>
      </c>
      <c r="V51" s="33" t="str">
        <f t="shared" si="11"/>
        <v/>
      </c>
      <c r="W51" s="34"/>
      <c r="X51" s="33" t="str">
        <f t="shared" si="12"/>
        <v/>
      </c>
      <c r="Y51" s="33" t="str">
        <f t="shared" si="13"/>
        <v/>
      </c>
      <c r="Z51" s="35" t="str">
        <f t="shared" si="14"/>
        <v/>
      </c>
      <c r="AA51" s="33" t="str">
        <f t="shared" si="15"/>
        <v/>
      </c>
      <c r="AB51" s="33" t="str">
        <f t="shared" si="16"/>
        <v/>
      </c>
      <c r="AC51" s="33" t="str">
        <f t="shared" si="17"/>
        <v/>
      </c>
      <c r="AD51" s="33" t="str">
        <f t="shared" si="18"/>
        <v/>
      </c>
      <c r="AE51" s="33" t="str">
        <f t="shared" si="19"/>
        <v/>
      </c>
      <c r="AF51" s="33" t="str">
        <f t="shared" si="20"/>
        <v/>
      </c>
      <c r="AG51" s="33" t="str">
        <f t="shared" si="21"/>
        <v/>
      </c>
      <c r="AH51" s="33" t="str">
        <f t="shared" si="22"/>
        <v/>
      </c>
      <c r="AI51" s="33" t="str">
        <f t="shared" si="23"/>
        <v/>
      </c>
    </row>
    <row r="52" spans="1:35" s="32" customFormat="1" ht="12.75" customHeight="1" x14ac:dyDescent="0.2">
      <c r="A52" s="26" t="s">
        <v>68</v>
      </c>
      <c r="B52" s="26" t="s">
        <v>118</v>
      </c>
      <c r="C52" s="26" t="s">
        <v>119</v>
      </c>
      <c r="D52" s="27" t="s">
        <v>27</v>
      </c>
      <c r="E52" s="27">
        <v>245640.42363365</v>
      </c>
      <c r="F52" s="28" t="str">
        <f t="shared" si="0"/>
        <v>A-CAM &gt; HC Legacy</v>
      </c>
      <c r="G52" s="29">
        <v>69333</v>
      </c>
      <c r="H52" s="29">
        <v>299571.73505561601</v>
      </c>
      <c r="I52" s="30">
        <f t="shared" si="1"/>
        <v>230238.73505561601</v>
      </c>
      <c r="J52" s="31">
        <f t="shared" si="2"/>
        <v>3.3207669516048059</v>
      </c>
      <c r="L52" s="33">
        <f t="shared" si="3"/>
        <v>299571.73505561601</v>
      </c>
      <c r="M52" s="34"/>
      <c r="N52" s="33" t="str">
        <f t="shared" si="4"/>
        <v/>
      </c>
      <c r="O52" s="34"/>
      <c r="P52" s="33" t="str">
        <f t="shared" si="5"/>
        <v/>
      </c>
      <c r="Q52" s="33" t="str">
        <f t="shared" si="6"/>
        <v/>
      </c>
      <c r="R52" s="35" t="str">
        <f t="shared" si="7"/>
        <v/>
      </c>
      <c r="S52" s="33" t="str">
        <f t="shared" si="8"/>
        <v/>
      </c>
      <c r="T52" s="33" t="str">
        <f t="shared" si="9"/>
        <v/>
      </c>
      <c r="U52" s="33" t="str">
        <f t="shared" si="10"/>
        <v/>
      </c>
      <c r="V52" s="33" t="str">
        <f t="shared" si="11"/>
        <v/>
      </c>
      <c r="W52" s="34"/>
      <c r="X52" s="33" t="str">
        <f t="shared" si="12"/>
        <v/>
      </c>
      <c r="Y52" s="33" t="str">
        <f t="shared" si="13"/>
        <v/>
      </c>
      <c r="Z52" s="35" t="str">
        <f t="shared" si="14"/>
        <v/>
      </c>
      <c r="AA52" s="33" t="str">
        <f t="shared" si="15"/>
        <v/>
      </c>
      <c r="AB52" s="33" t="str">
        <f t="shared" si="16"/>
        <v/>
      </c>
      <c r="AC52" s="33" t="str">
        <f t="shared" si="17"/>
        <v/>
      </c>
      <c r="AD52" s="33" t="str">
        <f t="shared" si="18"/>
        <v/>
      </c>
      <c r="AE52" s="33" t="str">
        <f t="shared" si="19"/>
        <v/>
      </c>
      <c r="AF52" s="33" t="str">
        <f t="shared" si="20"/>
        <v/>
      </c>
      <c r="AG52" s="33" t="str">
        <f t="shared" si="21"/>
        <v/>
      </c>
      <c r="AH52" s="33" t="str">
        <f t="shared" si="22"/>
        <v/>
      </c>
      <c r="AI52" s="33" t="str">
        <f t="shared" si="23"/>
        <v/>
      </c>
    </row>
    <row r="53" spans="1:35" s="32" customFormat="1" ht="12.75" customHeight="1" x14ac:dyDescent="0.2">
      <c r="A53" s="26" t="s">
        <v>68</v>
      </c>
      <c r="B53" s="26" t="s">
        <v>120</v>
      </c>
      <c r="C53" s="26" t="s">
        <v>121</v>
      </c>
      <c r="D53" s="27" t="s">
        <v>117</v>
      </c>
      <c r="E53" s="27">
        <v>317906.57983350701</v>
      </c>
      <c r="F53" s="28" t="str">
        <f t="shared" si="0"/>
        <v>A-CAM &gt; HC Legacy</v>
      </c>
      <c r="G53" s="29">
        <v>352710</v>
      </c>
      <c r="H53" s="29">
        <v>357494.98580093501</v>
      </c>
      <c r="I53" s="30">
        <f t="shared" si="1"/>
        <v>4784.9858009350137</v>
      </c>
      <c r="J53" s="31">
        <f t="shared" si="2"/>
        <v>1.356634572576625E-2</v>
      </c>
      <c r="L53" s="33">
        <f t="shared" si="3"/>
        <v>357494.98580093501</v>
      </c>
      <c r="M53" s="34"/>
      <c r="N53" s="33" t="str">
        <f t="shared" si="4"/>
        <v/>
      </c>
      <c r="O53" s="34"/>
      <c r="P53" s="33" t="str">
        <f t="shared" si="5"/>
        <v/>
      </c>
      <c r="Q53" s="33" t="str">
        <f t="shared" si="6"/>
        <v/>
      </c>
      <c r="R53" s="35" t="str">
        <f t="shared" si="7"/>
        <v/>
      </c>
      <c r="S53" s="33" t="str">
        <f t="shared" si="8"/>
        <v/>
      </c>
      <c r="T53" s="33" t="str">
        <f t="shared" si="9"/>
        <v/>
      </c>
      <c r="U53" s="33" t="str">
        <f t="shared" si="10"/>
        <v/>
      </c>
      <c r="V53" s="33" t="str">
        <f t="shared" si="11"/>
        <v/>
      </c>
      <c r="W53" s="34"/>
      <c r="X53" s="33" t="str">
        <f t="shared" si="12"/>
        <v/>
      </c>
      <c r="Y53" s="33" t="str">
        <f t="shared" si="13"/>
        <v/>
      </c>
      <c r="Z53" s="35" t="str">
        <f t="shared" si="14"/>
        <v/>
      </c>
      <c r="AA53" s="33" t="str">
        <f t="shared" si="15"/>
        <v/>
      </c>
      <c r="AB53" s="33" t="str">
        <f t="shared" si="16"/>
        <v/>
      </c>
      <c r="AC53" s="33" t="str">
        <f t="shared" si="17"/>
        <v/>
      </c>
      <c r="AD53" s="33" t="str">
        <f t="shared" si="18"/>
        <v/>
      </c>
      <c r="AE53" s="33" t="str">
        <f t="shared" si="19"/>
        <v/>
      </c>
      <c r="AF53" s="33" t="str">
        <f t="shared" si="20"/>
        <v/>
      </c>
      <c r="AG53" s="33" t="str">
        <f t="shared" si="21"/>
        <v/>
      </c>
      <c r="AH53" s="33" t="str">
        <f t="shared" si="22"/>
        <v/>
      </c>
      <c r="AI53" s="33" t="str">
        <f t="shared" si="23"/>
        <v/>
      </c>
    </row>
    <row r="54" spans="1:35" s="32" customFormat="1" ht="12.75" customHeight="1" x14ac:dyDescent="0.2">
      <c r="A54" s="26" t="s">
        <v>68</v>
      </c>
      <c r="B54" s="26" t="s">
        <v>122</v>
      </c>
      <c r="C54" s="26" t="s">
        <v>123</v>
      </c>
      <c r="D54" s="27" t="s">
        <v>27</v>
      </c>
      <c r="E54" s="27">
        <v>595345.02211195603</v>
      </c>
      <c r="F54" s="28" t="str">
        <f t="shared" si="0"/>
        <v>A-CAM &gt; HC Legacy</v>
      </c>
      <c r="G54" s="29">
        <v>267288</v>
      </c>
      <c r="H54" s="29">
        <v>724954.58564379904</v>
      </c>
      <c r="I54" s="30">
        <f t="shared" si="1"/>
        <v>457666.58564379904</v>
      </c>
      <c r="J54" s="31">
        <f t="shared" si="2"/>
        <v>1.7122601300612037</v>
      </c>
      <c r="L54" s="33">
        <f t="shared" si="3"/>
        <v>724954.58564379904</v>
      </c>
      <c r="M54" s="34"/>
      <c r="N54" s="33" t="str">
        <f t="shared" si="4"/>
        <v/>
      </c>
      <c r="O54" s="34"/>
      <c r="P54" s="33" t="str">
        <f t="shared" si="5"/>
        <v/>
      </c>
      <c r="Q54" s="33" t="str">
        <f t="shared" si="6"/>
        <v/>
      </c>
      <c r="R54" s="35" t="str">
        <f t="shared" si="7"/>
        <v/>
      </c>
      <c r="S54" s="33" t="str">
        <f t="shared" si="8"/>
        <v/>
      </c>
      <c r="T54" s="33" t="str">
        <f t="shared" si="9"/>
        <v/>
      </c>
      <c r="U54" s="33" t="str">
        <f t="shared" si="10"/>
        <v/>
      </c>
      <c r="V54" s="33" t="str">
        <f t="shared" si="11"/>
        <v/>
      </c>
      <c r="W54" s="34"/>
      <c r="X54" s="33" t="str">
        <f t="shared" si="12"/>
        <v/>
      </c>
      <c r="Y54" s="33" t="str">
        <f t="shared" si="13"/>
        <v/>
      </c>
      <c r="Z54" s="35" t="str">
        <f t="shared" si="14"/>
        <v/>
      </c>
      <c r="AA54" s="33" t="str">
        <f t="shared" si="15"/>
        <v/>
      </c>
      <c r="AB54" s="33" t="str">
        <f t="shared" si="16"/>
        <v/>
      </c>
      <c r="AC54" s="33" t="str">
        <f t="shared" si="17"/>
        <v/>
      </c>
      <c r="AD54" s="33" t="str">
        <f t="shared" si="18"/>
        <v/>
      </c>
      <c r="AE54" s="33" t="str">
        <f t="shared" si="19"/>
        <v/>
      </c>
      <c r="AF54" s="33" t="str">
        <f t="shared" si="20"/>
        <v/>
      </c>
      <c r="AG54" s="33" t="str">
        <f t="shared" si="21"/>
        <v/>
      </c>
      <c r="AH54" s="33" t="str">
        <f t="shared" si="22"/>
        <v/>
      </c>
      <c r="AI54" s="33" t="str">
        <f t="shared" si="23"/>
        <v/>
      </c>
    </row>
    <row r="55" spans="1:35" s="32" customFormat="1" ht="12.75" customHeight="1" x14ac:dyDescent="0.2">
      <c r="A55" s="26" t="s">
        <v>68</v>
      </c>
      <c r="B55" s="26" t="s">
        <v>124</v>
      </c>
      <c r="C55" s="26" t="s">
        <v>125</v>
      </c>
      <c r="D55" s="27" t="s">
        <v>27</v>
      </c>
      <c r="E55" s="27">
        <v>1235495.3033667901</v>
      </c>
      <c r="F55" s="28" t="str">
        <f t="shared" si="0"/>
        <v>A-CAM &gt; HC Legacy</v>
      </c>
      <c r="G55" s="29">
        <v>461487</v>
      </c>
      <c r="H55" s="29">
        <v>1436504.4032545399</v>
      </c>
      <c r="I55" s="30">
        <f t="shared" si="1"/>
        <v>975017.40325453994</v>
      </c>
      <c r="J55" s="31">
        <f t="shared" si="2"/>
        <v>2.1127732812723652</v>
      </c>
      <c r="L55" s="33">
        <f t="shared" si="3"/>
        <v>1436504.4032545399</v>
      </c>
      <c r="M55" s="34"/>
      <c r="N55" s="33" t="str">
        <f t="shared" si="4"/>
        <v/>
      </c>
      <c r="O55" s="34"/>
      <c r="P55" s="33" t="str">
        <f t="shared" si="5"/>
        <v/>
      </c>
      <c r="Q55" s="33" t="str">
        <f t="shared" si="6"/>
        <v/>
      </c>
      <c r="R55" s="35" t="str">
        <f t="shared" si="7"/>
        <v/>
      </c>
      <c r="S55" s="33" t="str">
        <f t="shared" si="8"/>
        <v/>
      </c>
      <c r="T55" s="33" t="str">
        <f t="shared" si="9"/>
        <v/>
      </c>
      <c r="U55" s="33" t="str">
        <f t="shared" si="10"/>
        <v/>
      </c>
      <c r="V55" s="33" t="str">
        <f t="shared" si="11"/>
        <v/>
      </c>
      <c r="W55" s="34"/>
      <c r="X55" s="33" t="str">
        <f t="shared" si="12"/>
        <v/>
      </c>
      <c r="Y55" s="33" t="str">
        <f t="shared" si="13"/>
        <v/>
      </c>
      <c r="Z55" s="35" t="str">
        <f t="shared" si="14"/>
        <v/>
      </c>
      <c r="AA55" s="33" t="str">
        <f t="shared" si="15"/>
        <v/>
      </c>
      <c r="AB55" s="33" t="str">
        <f t="shared" si="16"/>
        <v/>
      </c>
      <c r="AC55" s="33" t="str">
        <f t="shared" si="17"/>
        <v/>
      </c>
      <c r="AD55" s="33" t="str">
        <f t="shared" si="18"/>
        <v/>
      </c>
      <c r="AE55" s="33" t="str">
        <f t="shared" si="19"/>
        <v/>
      </c>
      <c r="AF55" s="33" t="str">
        <f t="shared" si="20"/>
        <v/>
      </c>
      <c r="AG55" s="33" t="str">
        <f t="shared" si="21"/>
        <v/>
      </c>
      <c r="AH55" s="33" t="str">
        <f t="shared" si="22"/>
        <v/>
      </c>
      <c r="AI55" s="33" t="str">
        <f t="shared" si="23"/>
        <v/>
      </c>
    </row>
    <row r="56" spans="1:35" s="32" customFormat="1" ht="12.75" customHeight="1" x14ac:dyDescent="0.2">
      <c r="A56" s="26" t="s">
        <v>68</v>
      </c>
      <c r="B56" s="26" t="s">
        <v>126</v>
      </c>
      <c r="C56" s="26" t="s">
        <v>127</v>
      </c>
      <c r="D56" s="27" t="s">
        <v>27</v>
      </c>
      <c r="E56" s="27">
        <v>140363.928917713</v>
      </c>
      <c r="F56" s="28" t="str">
        <f t="shared" si="0"/>
        <v>A-CAM &gt; HC Legacy</v>
      </c>
      <c r="G56" s="29">
        <v>75918</v>
      </c>
      <c r="H56" s="29">
        <v>164156.948013783</v>
      </c>
      <c r="I56" s="30">
        <f t="shared" si="1"/>
        <v>88238.948013782996</v>
      </c>
      <c r="J56" s="31">
        <f t="shared" si="2"/>
        <v>1.1622928424587449</v>
      </c>
      <c r="L56" s="33">
        <f t="shared" si="3"/>
        <v>164156.948013783</v>
      </c>
      <c r="M56" s="34"/>
      <c r="N56" s="33" t="str">
        <f t="shared" si="4"/>
        <v/>
      </c>
      <c r="O56" s="34"/>
      <c r="P56" s="33" t="str">
        <f t="shared" si="5"/>
        <v/>
      </c>
      <c r="Q56" s="33" t="str">
        <f t="shared" si="6"/>
        <v/>
      </c>
      <c r="R56" s="35" t="str">
        <f t="shared" si="7"/>
        <v/>
      </c>
      <c r="S56" s="33" t="str">
        <f t="shared" si="8"/>
        <v/>
      </c>
      <c r="T56" s="33" t="str">
        <f t="shared" si="9"/>
        <v/>
      </c>
      <c r="U56" s="33" t="str">
        <f t="shared" si="10"/>
        <v/>
      </c>
      <c r="V56" s="33" t="str">
        <f t="shared" si="11"/>
        <v/>
      </c>
      <c r="W56" s="34"/>
      <c r="X56" s="33" t="str">
        <f t="shared" si="12"/>
        <v/>
      </c>
      <c r="Y56" s="33" t="str">
        <f t="shared" si="13"/>
        <v/>
      </c>
      <c r="Z56" s="35" t="str">
        <f t="shared" si="14"/>
        <v/>
      </c>
      <c r="AA56" s="33" t="str">
        <f t="shared" si="15"/>
        <v/>
      </c>
      <c r="AB56" s="33" t="str">
        <f t="shared" si="16"/>
        <v/>
      </c>
      <c r="AC56" s="33" t="str">
        <f t="shared" si="17"/>
        <v/>
      </c>
      <c r="AD56" s="33" t="str">
        <f t="shared" si="18"/>
        <v/>
      </c>
      <c r="AE56" s="33" t="str">
        <f t="shared" si="19"/>
        <v/>
      </c>
      <c r="AF56" s="33" t="str">
        <f t="shared" si="20"/>
        <v/>
      </c>
      <c r="AG56" s="33" t="str">
        <f t="shared" si="21"/>
        <v/>
      </c>
      <c r="AH56" s="33" t="str">
        <f t="shared" si="22"/>
        <v/>
      </c>
      <c r="AI56" s="33" t="str">
        <f t="shared" si="23"/>
        <v/>
      </c>
    </row>
    <row r="57" spans="1:35" s="32" customFormat="1" ht="12.75" customHeight="1" x14ac:dyDescent="0.2">
      <c r="A57" s="26" t="s">
        <v>68</v>
      </c>
      <c r="B57" s="26" t="s">
        <v>128</v>
      </c>
      <c r="C57" s="26" t="s">
        <v>129</v>
      </c>
      <c r="D57" s="27" t="s">
        <v>27</v>
      </c>
      <c r="E57" s="27">
        <v>308770.95376205398</v>
      </c>
      <c r="F57" s="28" t="str">
        <f t="shared" si="0"/>
        <v>A-CAM &gt; HC Legacy</v>
      </c>
      <c r="G57" s="29">
        <v>112434</v>
      </c>
      <c r="H57" s="29">
        <v>351416.498707805</v>
      </c>
      <c r="I57" s="30">
        <f t="shared" si="1"/>
        <v>238982.498707805</v>
      </c>
      <c r="J57" s="31">
        <f t="shared" si="2"/>
        <v>2.1255358584396622</v>
      </c>
      <c r="L57" s="33">
        <f t="shared" si="3"/>
        <v>351416.498707805</v>
      </c>
      <c r="M57" s="34"/>
      <c r="N57" s="33" t="str">
        <f t="shared" si="4"/>
        <v/>
      </c>
      <c r="O57" s="34"/>
      <c r="P57" s="33" t="str">
        <f t="shared" si="5"/>
        <v/>
      </c>
      <c r="Q57" s="33" t="str">
        <f t="shared" si="6"/>
        <v/>
      </c>
      <c r="R57" s="35" t="str">
        <f t="shared" si="7"/>
        <v/>
      </c>
      <c r="S57" s="33" t="str">
        <f t="shared" si="8"/>
        <v/>
      </c>
      <c r="T57" s="33" t="str">
        <f t="shared" si="9"/>
        <v/>
      </c>
      <c r="U57" s="33" t="str">
        <f t="shared" si="10"/>
        <v/>
      </c>
      <c r="V57" s="33" t="str">
        <f t="shared" si="11"/>
        <v/>
      </c>
      <c r="W57" s="34"/>
      <c r="X57" s="33" t="str">
        <f t="shared" si="12"/>
        <v/>
      </c>
      <c r="Y57" s="33" t="str">
        <f t="shared" si="13"/>
        <v/>
      </c>
      <c r="Z57" s="35" t="str">
        <f t="shared" si="14"/>
        <v/>
      </c>
      <c r="AA57" s="33" t="str">
        <f t="shared" si="15"/>
        <v/>
      </c>
      <c r="AB57" s="33" t="str">
        <f t="shared" si="16"/>
        <v/>
      </c>
      <c r="AC57" s="33" t="str">
        <f t="shared" si="17"/>
        <v/>
      </c>
      <c r="AD57" s="33" t="str">
        <f t="shared" si="18"/>
        <v/>
      </c>
      <c r="AE57" s="33" t="str">
        <f t="shared" si="19"/>
        <v/>
      </c>
      <c r="AF57" s="33" t="str">
        <f t="shared" si="20"/>
        <v/>
      </c>
      <c r="AG57" s="33" t="str">
        <f t="shared" si="21"/>
        <v/>
      </c>
      <c r="AH57" s="33" t="str">
        <f t="shared" si="22"/>
        <v/>
      </c>
      <c r="AI57" s="33" t="str">
        <f t="shared" si="23"/>
        <v/>
      </c>
    </row>
    <row r="58" spans="1:35" s="32" customFormat="1" ht="12.75" customHeight="1" x14ac:dyDescent="0.2">
      <c r="A58" s="26" t="s">
        <v>68</v>
      </c>
      <c r="B58" s="26" t="s">
        <v>130</v>
      </c>
      <c r="C58" s="26" t="s">
        <v>131</v>
      </c>
      <c r="D58" s="27" t="s">
        <v>27</v>
      </c>
      <c r="E58" s="27">
        <v>278193.09525123599</v>
      </c>
      <c r="F58" s="28" t="str">
        <f t="shared" si="0"/>
        <v>A-CAM &gt; HC Legacy</v>
      </c>
      <c r="G58" s="29">
        <v>163464</v>
      </c>
      <c r="H58" s="29">
        <v>335920.38136983901</v>
      </c>
      <c r="I58" s="30">
        <f t="shared" si="1"/>
        <v>172456.38136983901</v>
      </c>
      <c r="J58" s="31">
        <f t="shared" si="2"/>
        <v>1.0550113870322457</v>
      </c>
      <c r="L58" s="33">
        <f t="shared" si="3"/>
        <v>335920.38136983901</v>
      </c>
      <c r="M58" s="34"/>
      <c r="N58" s="33" t="str">
        <f t="shared" si="4"/>
        <v/>
      </c>
      <c r="O58" s="34"/>
      <c r="P58" s="33" t="str">
        <f t="shared" si="5"/>
        <v/>
      </c>
      <c r="Q58" s="33" t="str">
        <f t="shared" si="6"/>
        <v/>
      </c>
      <c r="R58" s="35" t="str">
        <f t="shared" si="7"/>
        <v/>
      </c>
      <c r="S58" s="33" t="str">
        <f t="shared" si="8"/>
        <v/>
      </c>
      <c r="T58" s="33" t="str">
        <f t="shared" si="9"/>
        <v/>
      </c>
      <c r="U58" s="33" t="str">
        <f t="shared" si="10"/>
        <v/>
      </c>
      <c r="V58" s="33" t="str">
        <f t="shared" si="11"/>
        <v/>
      </c>
      <c r="W58" s="34"/>
      <c r="X58" s="33" t="str">
        <f t="shared" si="12"/>
        <v/>
      </c>
      <c r="Y58" s="33" t="str">
        <f t="shared" si="13"/>
        <v/>
      </c>
      <c r="Z58" s="35" t="str">
        <f t="shared" si="14"/>
        <v/>
      </c>
      <c r="AA58" s="33" t="str">
        <f t="shared" si="15"/>
        <v/>
      </c>
      <c r="AB58" s="33" t="str">
        <f t="shared" si="16"/>
        <v/>
      </c>
      <c r="AC58" s="33" t="str">
        <f t="shared" si="17"/>
        <v/>
      </c>
      <c r="AD58" s="33" t="str">
        <f t="shared" si="18"/>
        <v/>
      </c>
      <c r="AE58" s="33" t="str">
        <f t="shared" si="19"/>
        <v/>
      </c>
      <c r="AF58" s="33" t="str">
        <f t="shared" si="20"/>
        <v/>
      </c>
      <c r="AG58" s="33" t="str">
        <f t="shared" si="21"/>
        <v/>
      </c>
      <c r="AH58" s="33" t="str">
        <f t="shared" si="22"/>
        <v/>
      </c>
      <c r="AI58" s="33" t="str">
        <f t="shared" si="23"/>
        <v/>
      </c>
    </row>
    <row r="59" spans="1:35" s="32" customFormat="1" ht="12.75" customHeight="1" x14ac:dyDescent="0.2">
      <c r="A59" s="26" t="s">
        <v>68</v>
      </c>
      <c r="B59" s="26" t="s">
        <v>132</v>
      </c>
      <c r="C59" s="26" t="s">
        <v>133</v>
      </c>
      <c r="D59" s="27" t="s">
        <v>27</v>
      </c>
      <c r="E59" s="27">
        <v>1092379.8453123299</v>
      </c>
      <c r="F59" s="28" t="str">
        <f t="shared" si="0"/>
        <v>A-CAM &gt; HC Legacy</v>
      </c>
      <c r="G59" s="29">
        <v>618303</v>
      </c>
      <c r="H59" s="29">
        <v>1196480.7515143901</v>
      </c>
      <c r="I59" s="30">
        <f t="shared" si="1"/>
        <v>578177.75151439011</v>
      </c>
      <c r="J59" s="31">
        <f t="shared" si="2"/>
        <v>0.93510423128205766</v>
      </c>
      <c r="L59" s="33">
        <f t="shared" si="3"/>
        <v>1196480.7515143901</v>
      </c>
      <c r="M59" s="34"/>
      <c r="N59" s="33" t="str">
        <f t="shared" si="4"/>
        <v/>
      </c>
      <c r="O59" s="34"/>
      <c r="P59" s="33" t="str">
        <f t="shared" si="5"/>
        <v/>
      </c>
      <c r="Q59" s="33" t="str">
        <f t="shared" si="6"/>
        <v/>
      </c>
      <c r="R59" s="35" t="str">
        <f t="shared" si="7"/>
        <v/>
      </c>
      <c r="S59" s="33" t="str">
        <f t="shared" si="8"/>
        <v/>
      </c>
      <c r="T59" s="33" t="str">
        <f t="shared" si="9"/>
        <v/>
      </c>
      <c r="U59" s="33" t="str">
        <f t="shared" si="10"/>
        <v/>
      </c>
      <c r="V59" s="33" t="str">
        <f t="shared" si="11"/>
        <v/>
      </c>
      <c r="W59" s="34"/>
      <c r="X59" s="33" t="str">
        <f t="shared" si="12"/>
        <v/>
      </c>
      <c r="Y59" s="33" t="str">
        <f t="shared" si="13"/>
        <v/>
      </c>
      <c r="Z59" s="35" t="str">
        <f t="shared" si="14"/>
        <v/>
      </c>
      <c r="AA59" s="33" t="str">
        <f t="shared" si="15"/>
        <v/>
      </c>
      <c r="AB59" s="33" t="str">
        <f t="shared" si="16"/>
        <v/>
      </c>
      <c r="AC59" s="33" t="str">
        <f t="shared" si="17"/>
        <v/>
      </c>
      <c r="AD59" s="33" t="str">
        <f t="shared" si="18"/>
        <v/>
      </c>
      <c r="AE59" s="33" t="str">
        <f t="shared" si="19"/>
        <v/>
      </c>
      <c r="AF59" s="33" t="str">
        <f t="shared" si="20"/>
        <v/>
      </c>
      <c r="AG59" s="33" t="str">
        <f t="shared" si="21"/>
        <v/>
      </c>
      <c r="AH59" s="33" t="str">
        <f t="shared" si="22"/>
        <v/>
      </c>
      <c r="AI59" s="33" t="str">
        <f t="shared" si="23"/>
        <v/>
      </c>
    </row>
    <row r="60" spans="1:35" s="32" customFormat="1" ht="12.75" customHeight="1" x14ac:dyDescent="0.2">
      <c r="A60" s="26" t="s">
        <v>68</v>
      </c>
      <c r="B60" s="26" t="s">
        <v>134</v>
      </c>
      <c r="C60" s="26" t="s">
        <v>135</v>
      </c>
      <c r="D60" s="27" t="s">
        <v>27</v>
      </c>
      <c r="E60" s="27">
        <v>195847.75266818301</v>
      </c>
      <c r="F60" s="28" t="str">
        <f t="shared" si="0"/>
        <v>A-CAM &gt; HC Legacy</v>
      </c>
      <c r="G60" s="29">
        <v>73164</v>
      </c>
      <c r="H60" s="29">
        <v>240072.28881513499</v>
      </c>
      <c r="I60" s="30">
        <f t="shared" si="1"/>
        <v>166908.28881513499</v>
      </c>
      <c r="J60" s="31">
        <f t="shared" si="2"/>
        <v>2.2812898258041523</v>
      </c>
      <c r="L60" s="33">
        <f t="shared" si="3"/>
        <v>240072.28881513499</v>
      </c>
      <c r="M60" s="34"/>
      <c r="N60" s="33" t="str">
        <f t="shared" si="4"/>
        <v/>
      </c>
      <c r="O60" s="34"/>
      <c r="P60" s="33" t="str">
        <f t="shared" si="5"/>
        <v/>
      </c>
      <c r="Q60" s="33" t="str">
        <f t="shared" si="6"/>
        <v/>
      </c>
      <c r="R60" s="35" t="str">
        <f t="shared" si="7"/>
        <v/>
      </c>
      <c r="S60" s="33" t="str">
        <f t="shared" si="8"/>
        <v/>
      </c>
      <c r="T60" s="33" t="str">
        <f t="shared" si="9"/>
        <v/>
      </c>
      <c r="U60" s="33" t="str">
        <f t="shared" si="10"/>
        <v/>
      </c>
      <c r="V60" s="33" t="str">
        <f t="shared" si="11"/>
        <v/>
      </c>
      <c r="W60" s="34"/>
      <c r="X60" s="33" t="str">
        <f t="shared" si="12"/>
        <v/>
      </c>
      <c r="Y60" s="33" t="str">
        <f t="shared" si="13"/>
        <v/>
      </c>
      <c r="Z60" s="35" t="str">
        <f t="shared" si="14"/>
        <v/>
      </c>
      <c r="AA60" s="33" t="str">
        <f t="shared" si="15"/>
        <v/>
      </c>
      <c r="AB60" s="33" t="str">
        <f t="shared" si="16"/>
        <v/>
      </c>
      <c r="AC60" s="33" t="str">
        <f t="shared" si="17"/>
        <v/>
      </c>
      <c r="AD60" s="33" t="str">
        <f t="shared" si="18"/>
        <v/>
      </c>
      <c r="AE60" s="33" t="str">
        <f t="shared" si="19"/>
        <v/>
      </c>
      <c r="AF60" s="33" t="str">
        <f t="shared" si="20"/>
        <v/>
      </c>
      <c r="AG60" s="33" t="str">
        <f t="shared" si="21"/>
        <v/>
      </c>
      <c r="AH60" s="33" t="str">
        <f t="shared" si="22"/>
        <v/>
      </c>
      <c r="AI60" s="33" t="str">
        <f t="shared" si="23"/>
        <v/>
      </c>
    </row>
    <row r="61" spans="1:35" s="32" customFormat="1" ht="12.75" customHeight="1" x14ac:dyDescent="0.2">
      <c r="A61" s="26" t="s">
        <v>68</v>
      </c>
      <c r="B61" s="26" t="s">
        <v>136</v>
      </c>
      <c r="C61" s="26" t="s">
        <v>137</v>
      </c>
      <c r="D61" s="27" t="s">
        <v>27</v>
      </c>
      <c r="E61" s="27">
        <v>2291303.5849419902</v>
      </c>
      <c r="F61" s="28" t="str">
        <f t="shared" si="0"/>
        <v>A-CAM &gt; HC Legacy</v>
      </c>
      <c r="G61" s="29">
        <v>868248</v>
      </c>
      <c r="H61" s="29">
        <v>2481087.3921562401</v>
      </c>
      <c r="I61" s="30">
        <f t="shared" si="1"/>
        <v>1612839.3921562401</v>
      </c>
      <c r="J61" s="31">
        <f t="shared" si="2"/>
        <v>1.8575791618941133</v>
      </c>
      <c r="L61" s="33">
        <f t="shared" si="3"/>
        <v>2481087.3921562401</v>
      </c>
      <c r="M61" s="34"/>
      <c r="N61" s="33" t="str">
        <f t="shared" si="4"/>
        <v/>
      </c>
      <c r="O61" s="34"/>
      <c r="P61" s="33" t="str">
        <f t="shared" si="5"/>
        <v/>
      </c>
      <c r="Q61" s="33" t="str">
        <f t="shared" si="6"/>
        <v/>
      </c>
      <c r="R61" s="35" t="str">
        <f t="shared" si="7"/>
        <v/>
      </c>
      <c r="S61" s="33" t="str">
        <f t="shared" si="8"/>
        <v/>
      </c>
      <c r="T61" s="33" t="str">
        <f t="shared" si="9"/>
        <v/>
      </c>
      <c r="U61" s="33" t="str">
        <f t="shared" si="10"/>
        <v/>
      </c>
      <c r="V61" s="33" t="str">
        <f t="shared" si="11"/>
        <v/>
      </c>
      <c r="W61" s="34"/>
      <c r="X61" s="33" t="str">
        <f t="shared" si="12"/>
        <v/>
      </c>
      <c r="Y61" s="33" t="str">
        <f t="shared" si="13"/>
        <v/>
      </c>
      <c r="Z61" s="35" t="str">
        <f t="shared" si="14"/>
        <v/>
      </c>
      <c r="AA61" s="33" t="str">
        <f t="shared" si="15"/>
        <v/>
      </c>
      <c r="AB61" s="33" t="str">
        <f t="shared" si="16"/>
        <v/>
      </c>
      <c r="AC61" s="33" t="str">
        <f t="shared" si="17"/>
        <v/>
      </c>
      <c r="AD61" s="33" t="str">
        <f t="shared" si="18"/>
        <v/>
      </c>
      <c r="AE61" s="33" t="str">
        <f t="shared" si="19"/>
        <v/>
      </c>
      <c r="AF61" s="33" t="str">
        <f t="shared" si="20"/>
        <v/>
      </c>
      <c r="AG61" s="33" t="str">
        <f t="shared" si="21"/>
        <v/>
      </c>
      <c r="AH61" s="33" t="str">
        <f t="shared" si="22"/>
        <v/>
      </c>
      <c r="AI61" s="33" t="str">
        <f t="shared" si="23"/>
        <v/>
      </c>
    </row>
    <row r="62" spans="1:35" s="32" customFormat="1" ht="12.75" customHeight="1" x14ac:dyDescent="0.2">
      <c r="A62" s="26" t="s">
        <v>68</v>
      </c>
      <c r="B62" s="26" t="s">
        <v>138</v>
      </c>
      <c r="C62" s="26" t="s">
        <v>139</v>
      </c>
      <c r="D62" s="27" t="s">
        <v>27</v>
      </c>
      <c r="E62" s="27">
        <v>374566.21155555901</v>
      </c>
      <c r="F62" s="28" t="str">
        <f t="shared" si="0"/>
        <v>A-CAM &gt; HC Legacy</v>
      </c>
      <c r="G62" s="29">
        <v>185670</v>
      </c>
      <c r="H62" s="29">
        <v>434525.15309274901</v>
      </c>
      <c r="I62" s="30">
        <f t="shared" si="1"/>
        <v>248855.15309274901</v>
      </c>
      <c r="J62" s="31">
        <f t="shared" si="2"/>
        <v>1.3403088980058653</v>
      </c>
      <c r="L62" s="33">
        <f t="shared" si="3"/>
        <v>434525.15309274901</v>
      </c>
      <c r="M62" s="34"/>
      <c r="N62" s="33" t="str">
        <f t="shared" si="4"/>
        <v/>
      </c>
      <c r="O62" s="34"/>
      <c r="P62" s="33" t="str">
        <f t="shared" si="5"/>
        <v/>
      </c>
      <c r="Q62" s="33" t="str">
        <f t="shared" si="6"/>
        <v/>
      </c>
      <c r="R62" s="35" t="str">
        <f t="shared" si="7"/>
        <v/>
      </c>
      <c r="S62" s="33" t="str">
        <f t="shared" si="8"/>
        <v/>
      </c>
      <c r="T62" s="33" t="str">
        <f t="shared" si="9"/>
        <v/>
      </c>
      <c r="U62" s="33" t="str">
        <f t="shared" si="10"/>
        <v/>
      </c>
      <c r="V62" s="33" t="str">
        <f t="shared" si="11"/>
        <v/>
      </c>
      <c r="W62" s="34"/>
      <c r="X62" s="33" t="str">
        <f t="shared" si="12"/>
        <v/>
      </c>
      <c r="Y62" s="33" t="str">
        <f t="shared" si="13"/>
        <v/>
      </c>
      <c r="Z62" s="35" t="str">
        <f t="shared" si="14"/>
        <v/>
      </c>
      <c r="AA62" s="33" t="str">
        <f t="shared" si="15"/>
        <v/>
      </c>
      <c r="AB62" s="33" t="str">
        <f t="shared" si="16"/>
        <v/>
      </c>
      <c r="AC62" s="33" t="str">
        <f t="shared" si="17"/>
        <v/>
      </c>
      <c r="AD62" s="33" t="str">
        <f t="shared" si="18"/>
        <v/>
      </c>
      <c r="AE62" s="33" t="str">
        <f t="shared" si="19"/>
        <v/>
      </c>
      <c r="AF62" s="33" t="str">
        <f t="shared" si="20"/>
        <v/>
      </c>
      <c r="AG62" s="33" t="str">
        <f t="shared" si="21"/>
        <v/>
      </c>
      <c r="AH62" s="33" t="str">
        <f t="shared" si="22"/>
        <v/>
      </c>
      <c r="AI62" s="33" t="str">
        <f t="shared" si="23"/>
        <v/>
      </c>
    </row>
    <row r="63" spans="1:35" s="32" customFormat="1" ht="12.75" customHeight="1" x14ac:dyDescent="0.2">
      <c r="A63" s="26" t="s">
        <v>140</v>
      </c>
      <c r="B63" s="26" t="s">
        <v>141</v>
      </c>
      <c r="C63" s="26" t="s">
        <v>142</v>
      </c>
      <c r="D63" s="27" t="s">
        <v>27</v>
      </c>
      <c r="E63" s="27">
        <v>1482279.9843590199</v>
      </c>
      <c r="F63" s="28" t="str">
        <f t="shared" si="0"/>
        <v>A-CAM &gt; HC Legacy</v>
      </c>
      <c r="G63" s="29">
        <v>1073172</v>
      </c>
      <c r="H63" s="29">
        <v>1693914.687191</v>
      </c>
      <c r="I63" s="30">
        <f t="shared" si="1"/>
        <v>620742.68719099998</v>
      </c>
      <c r="J63" s="31">
        <f t="shared" si="2"/>
        <v>0.5784186385695862</v>
      </c>
      <c r="L63" s="33">
        <f t="shared" si="3"/>
        <v>1693914.687191</v>
      </c>
      <c r="M63" s="34"/>
      <c r="N63" s="33" t="str">
        <f t="shared" si="4"/>
        <v/>
      </c>
      <c r="O63" s="34"/>
      <c r="P63" s="33" t="str">
        <f t="shared" si="5"/>
        <v/>
      </c>
      <c r="Q63" s="33" t="str">
        <f t="shared" si="6"/>
        <v/>
      </c>
      <c r="R63" s="35" t="str">
        <f t="shared" si="7"/>
        <v/>
      </c>
      <c r="S63" s="33" t="str">
        <f t="shared" si="8"/>
        <v/>
      </c>
      <c r="T63" s="33" t="str">
        <f t="shared" si="9"/>
        <v/>
      </c>
      <c r="U63" s="33" t="str">
        <f t="shared" si="10"/>
        <v/>
      </c>
      <c r="V63" s="33" t="str">
        <f t="shared" si="11"/>
        <v/>
      </c>
      <c r="W63" s="34"/>
      <c r="X63" s="33" t="str">
        <f t="shared" si="12"/>
        <v/>
      </c>
      <c r="Y63" s="33" t="str">
        <f t="shared" si="13"/>
        <v/>
      </c>
      <c r="Z63" s="35" t="str">
        <f t="shared" si="14"/>
        <v/>
      </c>
      <c r="AA63" s="33" t="str">
        <f t="shared" si="15"/>
        <v/>
      </c>
      <c r="AB63" s="33" t="str">
        <f t="shared" si="16"/>
        <v/>
      </c>
      <c r="AC63" s="33" t="str">
        <f t="shared" si="17"/>
        <v/>
      </c>
      <c r="AD63" s="33" t="str">
        <f t="shared" si="18"/>
        <v/>
      </c>
      <c r="AE63" s="33" t="str">
        <f t="shared" si="19"/>
        <v/>
      </c>
      <c r="AF63" s="33" t="str">
        <f t="shared" si="20"/>
        <v/>
      </c>
      <c r="AG63" s="33" t="str">
        <f t="shared" si="21"/>
        <v/>
      </c>
      <c r="AH63" s="33" t="str">
        <f t="shared" si="22"/>
        <v/>
      </c>
      <c r="AI63" s="33" t="str">
        <f t="shared" si="23"/>
        <v/>
      </c>
    </row>
    <row r="64" spans="1:35" s="32" customFormat="1" ht="12.75" customHeight="1" x14ac:dyDescent="0.2">
      <c r="A64" s="26" t="s">
        <v>140</v>
      </c>
      <c r="B64" s="26" t="s">
        <v>143</v>
      </c>
      <c r="C64" s="26" t="s">
        <v>144</v>
      </c>
      <c r="D64" s="27" t="s">
        <v>27</v>
      </c>
      <c r="E64" s="27">
        <v>2333888.9178768299</v>
      </c>
      <c r="F64" s="28" t="str">
        <f t="shared" si="0"/>
        <v>A-CAM &gt; HC Legacy</v>
      </c>
      <c r="G64" s="29">
        <v>1182102</v>
      </c>
      <c r="H64" s="29">
        <v>2891180.2805095902</v>
      </c>
      <c r="I64" s="30">
        <f t="shared" si="1"/>
        <v>1709078.2805095902</v>
      </c>
      <c r="J64" s="31">
        <f t="shared" si="2"/>
        <v>1.4457959469737722</v>
      </c>
      <c r="L64" s="33">
        <f t="shared" si="3"/>
        <v>2891180.2805095902</v>
      </c>
      <c r="M64" s="34"/>
      <c r="N64" s="33" t="str">
        <f t="shared" si="4"/>
        <v/>
      </c>
      <c r="O64" s="34"/>
      <c r="P64" s="33" t="str">
        <f t="shared" si="5"/>
        <v/>
      </c>
      <c r="Q64" s="33" t="str">
        <f t="shared" si="6"/>
        <v/>
      </c>
      <c r="R64" s="35" t="str">
        <f t="shared" si="7"/>
        <v/>
      </c>
      <c r="S64" s="33" t="str">
        <f t="shared" si="8"/>
        <v/>
      </c>
      <c r="T64" s="33" t="str">
        <f t="shared" si="9"/>
        <v/>
      </c>
      <c r="U64" s="33" t="str">
        <f t="shared" si="10"/>
        <v/>
      </c>
      <c r="V64" s="33" t="str">
        <f t="shared" si="11"/>
        <v/>
      </c>
      <c r="W64" s="34"/>
      <c r="X64" s="33" t="str">
        <f t="shared" si="12"/>
        <v/>
      </c>
      <c r="Y64" s="33" t="str">
        <f t="shared" si="13"/>
        <v/>
      </c>
      <c r="Z64" s="35" t="str">
        <f t="shared" si="14"/>
        <v/>
      </c>
      <c r="AA64" s="33" t="str">
        <f t="shared" si="15"/>
        <v/>
      </c>
      <c r="AB64" s="33" t="str">
        <f t="shared" si="16"/>
        <v/>
      </c>
      <c r="AC64" s="33" t="str">
        <f t="shared" si="17"/>
        <v/>
      </c>
      <c r="AD64" s="33" t="str">
        <f t="shared" si="18"/>
        <v/>
      </c>
      <c r="AE64" s="33" t="str">
        <f t="shared" si="19"/>
        <v/>
      </c>
      <c r="AF64" s="33" t="str">
        <f t="shared" si="20"/>
        <v/>
      </c>
      <c r="AG64" s="33" t="str">
        <f t="shared" si="21"/>
        <v/>
      </c>
      <c r="AH64" s="33" t="str">
        <f t="shared" si="22"/>
        <v/>
      </c>
      <c r="AI64" s="33" t="str">
        <f t="shared" si="23"/>
        <v/>
      </c>
    </row>
    <row r="65" spans="1:35" s="32" customFormat="1" ht="12.75" customHeight="1" x14ac:dyDescent="0.2">
      <c r="A65" s="26" t="s">
        <v>140</v>
      </c>
      <c r="B65" s="26" t="s">
        <v>145</v>
      </c>
      <c r="C65" s="26" t="s">
        <v>146</v>
      </c>
      <c r="D65" s="27" t="s">
        <v>27</v>
      </c>
      <c r="E65" s="27">
        <v>1029669.2544609701</v>
      </c>
      <c r="F65" s="28" t="str">
        <f t="shared" si="0"/>
        <v>A-CAM &gt; HC Legacy</v>
      </c>
      <c r="G65" s="29">
        <v>412410</v>
      </c>
      <c r="H65" s="29">
        <v>1233849.19501325</v>
      </c>
      <c r="I65" s="30">
        <f t="shared" si="1"/>
        <v>821439.19501324999</v>
      </c>
      <c r="J65" s="31">
        <f t="shared" si="2"/>
        <v>1.9918023205384205</v>
      </c>
      <c r="L65" s="33">
        <f t="shared" si="3"/>
        <v>1233849.19501325</v>
      </c>
      <c r="M65" s="34"/>
      <c r="N65" s="33" t="str">
        <f t="shared" si="4"/>
        <v/>
      </c>
      <c r="O65" s="34"/>
      <c r="P65" s="33" t="str">
        <f t="shared" si="5"/>
        <v/>
      </c>
      <c r="Q65" s="33" t="str">
        <f t="shared" si="6"/>
        <v/>
      </c>
      <c r="R65" s="35" t="str">
        <f t="shared" si="7"/>
        <v/>
      </c>
      <c r="S65" s="33" t="str">
        <f t="shared" si="8"/>
        <v/>
      </c>
      <c r="T65" s="33" t="str">
        <f t="shared" si="9"/>
        <v/>
      </c>
      <c r="U65" s="33" t="str">
        <f t="shared" si="10"/>
        <v/>
      </c>
      <c r="V65" s="33" t="str">
        <f t="shared" si="11"/>
        <v/>
      </c>
      <c r="W65" s="34"/>
      <c r="X65" s="33" t="str">
        <f t="shared" si="12"/>
        <v/>
      </c>
      <c r="Y65" s="33" t="str">
        <f t="shared" si="13"/>
        <v/>
      </c>
      <c r="Z65" s="35" t="str">
        <f t="shared" si="14"/>
        <v/>
      </c>
      <c r="AA65" s="33" t="str">
        <f t="shared" si="15"/>
        <v/>
      </c>
      <c r="AB65" s="33" t="str">
        <f t="shared" si="16"/>
        <v/>
      </c>
      <c r="AC65" s="33" t="str">
        <f t="shared" si="17"/>
        <v/>
      </c>
      <c r="AD65" s="33" t="str">
        <f t="shared" si="18"/>
        <v/>
      </c>
      <c r="AE65" s="33" t="str">
        <f t="shared" si="19"/>
        <v/>
      </c>
      <c r="AF65" s="33" t="str">
        <f t="shared" si="20"/>
        <v/>
      </c>
      <c r="AG65" s="33" t="str">
        <f t="shared" si="21"/>
        <v/>
      </c>
      <c r="AH65" s="33" t="str">
        <f t="shared" si="22"/>
        <v/>
      </c>
      <c r="AI65" s="33" t="str">
        <f t="shared" si="23"/>
        <v/>
      </c>
    </row>
    <row r="66" spans="1:35" s="32" customFormat="1" ht="12.75" customHeight="1" x14ac:dyDescent="0.2">
      <c r="A66" s="26" t="s">
        <v>140</v>
      </c>
      <c r="B66" s="26" t="s">
        <v>147</v>
      </c>
      <c r="C66" s="26" t="s">
        <v>148</v>
      </c>
      <c r="D66" s="27" t="s">
        <v>27</v>
      </c>
      <c r="E66" s="27">
        <v>1176385.1526695199</v>
      </c>
      <c r="F66" s="28" t="str">
        <f t="shared" si="0"/>
        <v>A-CAM &gt; HC Legacy</v>
      </c>
      <c r="G66" s="29">
        <v>1167960</v>
      </c>
      <c r="H66" s="29">
        <v>1475212.22501339</v>
      </c>
      <c r="I66" s="30">
        <f t="shared" si="1"/>
        <v>307252.22501338995</v>
      </c>
      <c r="J66" s="31">
        <f t="shared" si="2"/>
        <v>0.26306742098478542</v>
      </c>
      <c r="L66" s="33">
        <f t="shared" si="3"/>
        <v>1475212.22501339</v>
      </c>
      <c r="M66" s="34"/>
      <c r="N66" s="33" t="str">
        <f t="shared" si="4"/>
        <v/>
      </c>
      <c r="O66" s="34"/>
      <c r="P66" s="33" t="str">
        <f t="shared" si="5"/>
        <v/>
      </c>
      <c r="Q66" s="33" t="str">
        <f t="shared" si="6"/>
        <v/>
      </c>
      <c r="R66" s="35" t="str">
        <f t="shared" si="7"/>
        <v/>
      </c>
      <c r="S66" s="33" t="str">
        <f t="shared" si="8"/>
        <v/>
      </c>
      <c r="T66" s="33" t="str">
        <f t="shared" si="9"/>
        <v/>
      </c>
      <c r="U66" s="33" t="str">
        <f t="shared" si="10"/>
        <v/>
      </c>
      <c r="V66" s="33" t="str">
        <f t="shared" si="11"/>
        <v/>
      </c>
      <c r="W66" s="34"/>
      <c r="X66" s="33" t="str">
        <f t="shared" si="12"/>
        <v/>
      </c>
      <c r="Y66" s="33" t="str">
        <f t="shared" si="13"/>
        <v/>
      </c>
      <c r="Z66" s="35" t="str">
        <f t="shared" si="14"/>
        <v/>
      </c>
      <c r="AA66" s="33" t="str">
        <f t="shared" si="15"/>
        <v/>
      </c>
      <c r="AB66" s="33" t="str">
        <f t="shared" si="16"/>
        <v/>
      </c>
      <c r="AC66" s="33" t="str">
        <f t="shared" si="17"/>
        <v/>
      </c>
      <c r="AD66" s="33" t="str">
        <f t="shared" si="18"/>
        <v/>
      </c>
      <c r="AE66" s="33" t="str">
        <f t="shared" si="19"/>
        <v/>
      </c>
      <c r="AF66" s="33" t="str">
        <f t="shared" si="20"/>
        <v/>
      </c>
      <c r="AG66" s="33" t="str">
        <f t="shared" si="21"/>
        <v/>
      </c>
      <c r="AH66" s="33" t="str">
        <f t="shared" si="22"/>
        <v/>
      </c>
      <c r="AI66" s="33" t="str">
        <f t="shared" si="23"/>
        <v/>
      </c>
    </row>
    <row r="67" spans="1:35" s="32" customFormat="1" ht="12.75" customHeight="1" x14ac:dyDescent="0.2">
      <c r="A67" s="26" t="s">
        <v>140</v>
      </c>
      <c r="B67" s="26" t="s">
        <v>149</v>
      </c>
      <c r="C67" s="26" t="s">
        <v>150</v>
      </c>
      <c r="D67" s="27" t="s">
        <v>27</v>
      </c>
      <c r="E67" s="27">
        <v>2358092.6683781501</v>
      </c>
      <c r="F67" s="28" t="str">
        <f t="shared" si="0"/>
        <v>A-CAM &gt; HC Legacy</v>
      </c>
      <c r="G67" s="29">
        <v>776358</v>
      </c>
      <c r="H67" s="29">
        <v>2639313.3717808202</v>
      </c>
      <c r="I67" s="30">
        <f t="shared" si="1"/>
        <v>1862955.3717808202</v>
      </c>
      <c r="J67" s="31">
        <f t="shared" si="2"/>
        <v>2.3996086493355131</v>
      </c>
      <c r="L67" s="33">
        <f t="shared" si="3"/>
        <v>2639313.3717808202</v>
      </c>
      <c r="M67" s="34"/>
      <c r="N67" s="33" t="str">
        <f t="shared" si="4"/>
        <v/>
      </c>
      <c r="O67" s="34"/>
      <c r="P67" s="33" t="str">
        <f t="shared" si="5"/>
        <v/>
      </c>
      <c r="Q67" s="33" t="str">
        <f t="shared" si="6"/>
        <v/>
      </c>
      <c r="R67" s="35" t="str">
        <f t="shared" si="7"/>
        <v/>
      </c>
      <c r="S67" s="33" t="str">
        <f t="shared" si="8"/>
        <v/>
      </c>
      <c r="T67" s="33" t="str">
        <f t="shared" si="9"/>
        <v/>
      </c>
      <c r="U67" s="33" t="str">
        <f t="shared" si="10"/>
        <v/>
      </c>
      <c r="V67" s="33" t="str">
        <f t="shared" si="11"/>
        <v/>
      </c>
      <c r="W67" s="34"/>
      <c r="X67" s="33" t="str">
        <f t="shared" si="12"/>
        <v/>
      </c>
      <c r="Y67" s="33" t="str">
        <f t="shared" si="13"/>
        <v/>
      </c>
      <c r="Z67" s="35" t="str">
        <f t="shared" si="14"/>
        <v/>
      </c>
      <c r="AA67" s="33" t="str">
        <f t="shared" si="15"/>
        <v/>
      </c>
      <c r="AB67" s="33" t="str">
        <f t="shared" si="16"/>
        <v/>
      </c>
      <c r="AC67" s="33" t="str">
        <f t="shared" si="17"/>
        <v/>
      </c>
      <c r="AD67" s="33" t="str">
        <f t="shared" si="18"/>
        <v/>
      </c>
      <c r="AE67" s="33" t="str">
        <f t="shared" si="19"/>
        <v/>
      </c>
      <c r="AF67" s="33" t="str">
        <f t="shared" si="20"/>
        <v/>
      </c>
      <c r="AG67" s="33" t="str">
        <f t="shared" si="21"/>
        <v/>
      </c>
      <c r="AH67" s="33" t="str">
        <f t="shared" si="22"/>
        <v/>
      </c>
      <c r="AI67" s="33" t="str">
        <f t="shared" si="23"/>
        <v/>
      </c>
    </row>
    <row r="68" spans="1:35" s="32" customFormat="1" ht="12.75" customHeight="1" x14ac:dyDescent="0.2">
      <c r="A68" s="26" t="s">
        <v>140</v>
      </c>
      <c r="B68" s="26" t="s">
        <v>33</v>
      </c>
      <c r="C68" s="26" t="s">
        <v>34</v>
      </c>
      <c r="D68" s="27" t="s">
        <v>27</v>
      </c>
      <c r="E68" s="27">
        <v>1183738.52564186</v>
      </c>
      <c r="F68" s="28" t="str">
        <f t="shared" si="0"/>
        <v>A-CAM &gt; HC Legacy</v>
      </c>
      <c r="G68" s="29">
        <v>178188</v>
      </c>
      <c r="H68" s="29">
        <v>1258905.23187399</v>
      </c>
      <c r="I68" s="30">
        <f t="shared" si="1"/>
        <v>1080717.23187399</v>
      </c>
      <c r="J68" s="31">
        <f t="shared" si="2"/>
        <v>6.065039350988787</v>
      </c>
      <c r="L68" s="33">
        <f t="shared" si="3"/>
        <v>1258905.23187399</v>
      </c>
      <c r="M68" s="34"/>
      <c r="N68" s="33" t="str">
        <f t="shared" si="4"/>
        <v/>
      </c>
      <c r="O68" s="34"/>
      <c r="P68" s="33" t="str">
        <f t="shared" si="5"/>
        <v/>
      </c>
      <c r="Q68" s="33" t="str">
        <f t="shared" si="6"/>
        <v/>
      </c>
      <c r="R68" s="35" t="str">
        <f t="shared" si="7"/>
        <v/>
      </c>
      <c r="S68" s="33" t="str">
        <f t="shared" si="8"/>
        <v/>
      </c>
      <c r="T68" s="33" t="str">
        <f t="shared" si="9"/>
        <v/>
      </c>
      <c r="U68" s="33" t="str">
        <f t="shared" si="10"/>
        <v/>
      </c>
      <c r="V68" s="33" t="str">
        <f t="shared" si="11"/>
        <v/>
      </c>
      <c r="W68" s="34"/>
      <c r="X68" s="33" t="str">
        <f t="shared" si="12"/>
        <v/>
      </c>
      <c r="Y68" s="33" t="str">
        <f t="shared" si="13"/>
        <v/>
      </c>
      <c r="Z68" s="35" t="str">
        <f t="shared" si="14"/>
        <v/>
      </c>
      <c r="AA68" s="33" t="str">
        <f t="shared" si="15"/>
        <v/>
      </c>
      <c r="AB68" s="33" t="str">
        <f t="shared" si="16"/>
        <v/>
      </c>
      <c r="AC68" s="33" t="str">
        <f t="shared" si="17"/>
        <v/>
      </c>
      <c r="AD68" s="33" t="str">
        <f t="shared" si="18"/>
        <v/>
      </c>
      <c r="AE68" s="33" t="str">
        <f t="shared" si="19"/>
        <v/>
      </c>
      <c r="AF68" s="33" t="str">
        <f t="shared" si="20"/>
        <v/>
      </c>
      <c r="AG68" s="33" t="str">
        <f t="shared" si="21"/>
        <v/>
      </c>
      <c r="AH68" s="33" t="str">
        <f t="shared" si="22"/>
        <v/>
      </c>
      <c r="AI68" s="33" t="str">
        <f t="shared" si="23"/>
        <v/>
      </c>
    </row>
    <row r="69" spans="1:35" s="32" customFormat="1" ht="12.75" customHeight="1" x14ac:dyDescent="0.2">
      <c r="A69" s="26" t="s">
        <v>140</v>
      </c>
      <c r="B69" s="26" t="s">
        <v>151</v>
      </c>
      <c r="C69" s="26" t="s">
        <v>152</v>
      </c>
      <c r="D69" s="27" t="s">
        <v>27</v>
      </c>
      <c r="E69" s="27">
        <v>584046.05709259503</v>
      </c>
      <c r="F69" s="28" t="str">
        <f t="shared" si="0"/>
        <v>A-CAM &gt; HC Legacy</v>
      </c>
      <c r="G69" s="29">
        <v>289530</v>
      </c>
      <c r="H69" s="29">
        <v>670921.66752243496</v>
      </c>
      <c r="I69" s="30">
        <f t="shared" si="1"/>
        <v>381391.66752243496</v>
      </c>
      <c r="J69" s="31">
        <f t="shared" si="2"/>
        <v>1.3172785808808585</v>
      </c>
      <c r="L69" s="33">
        <f t="shared" si="3"/>
        <v>670921.66752243496</v>
      </c>
      <c r="M69" s="34"/>
      <c r="N69" s="33" t="str">
        <f t="shared" si="4"/>
        <v/>
      </c>
      <c r="O69" s="34"/>
      <c r="P69" s="33" t="str">
        <f t="shared" si="5"/>
        <v/>
      </c>
      <c r="Q69" s="33" t="str">
        <f t="shared" si="6"/>
        <v/>
      </c>
      <c r="R69" s="35" t="str">
        <f t="shared" si="7"/>
        <v/>
      </c>
      <c r="S69" s="33" t="str">
        <f t="shared" si="8"/>
        <v/>
      </c>
      <c r="T69" s="33" t="str">
        <f t="shared" si="9"/>
        <v/>
      </c>
      <c r="U69" s="33" t="str">
        <f t="shared" si="10"/>
        <v/>
      </c>
      <c r="V69" s="33" t="str">
        <f t="shared" si="11"/>
        <v/>
      </c>
      <c r="W69" s="34"/>
      <c r="X69" s="33" t="str">
        <f t="shared" si="12"/>
        <v/>
      </c>
      <c r="Y69" s="33" t="str">
        <f t="shared" si="13"/>
        <v/>
      </c>
      <c r="Z69" s="35" t="str">
        <f t="shared" si="14"/>
        <v/>
      </c>
      <c r="AA69" s="33" t="str">
        <f t="shared" si="15"/>
        <v/>
      </c>
      <c r="AB69" s="33" t="str">
        <f t="shared" si="16"/>
        <v/>
      </c>
      <c r="AC69" s="33" t="str">
        <f t="shared" si="17"/>
        <v/>
      </c>
      <c r="AD69" s="33" t="str">
        <f t="shared" si="18"/>
        <v/>
      </c>
      <c r="AE69" s="33" t="str">
        <f t="shared" si="19"/>
        <v/>
      </c>
      <c r="AF69" s="33" t="str">
        <f t="shared" si="20"/>
        <v/>
      </c>
      <c r="AG69" s="33" t="str">
        <f t="shared" si="21"/>
        <v/>
      </c>
      <c r="AH69" s="33" t="str">
        <f t="shared" si="22"/>
        <v/>
      </c>
      <c r="AI69" s="33" t="str">
        <f t="shared" si="23"/>
        <v/>
      </c>
    </row>
    <row r="70" spans="1:35" s="32" customFormat="1" ht="12.75" customHeight="1" x14ac:dyDescent="0.2">
      <c r="A70" s="26" t="s">
        <v>153</v>
      </c>
      <c r="B70" s="26" t="s">
        <v>154</v>
      </c>
      <c r="C70" s="26" t="s">
        <v>155</v>
      </c>
      <c r="D70" s="27" t="s">
        <v>27</v>
      </c>
      <c r="E70" s="27">
        <v>3451565.7942247498</v>
      </c>
      <c r="F70" s="28" t="str">
        <f t="shared" ref="F70:F133" si="24">IF(H70&gt;G70,"A-CAM &gt; HC Legacy",IF(J70&lt;=10%,"Tier 1",IF(AND(J70&gt;10%,J70&lt;=25%),"Tier 2","Tier 3")))</f>
        <v>A-CAM &gt; HC Legacy</v>
      </c>
      <c r="G70" s="29">
        <v>2060496</v>
      </c>
      <c r="H70" s="29">
        <v>4051704.2231860701</v>
      </c>
      <c r="I70" s="30">
        <f t="shared" ref="I70:I133" si="25">H70-G70</f>
        <v>1991208.2231860701</v>
      </c>
      <c r="J70" s="31">
        <f t="shared" ref="J70:J133" si="26">IF(G70=0,1,ABS(I70/G70))</f>
        <v>0.96637325342348157</v>
      </c>
      <c r="L70" s="33">
        <f t="shared" ref="L70:L133" si="27">IF(AND(H70&gt;G70),H70,"")</f>
        <v>4051704.2231860701</v>
      </c>
      <c r="M70" s="34"/>
      <c r="N70" s="33" t="str">
        <f t="shared" ref="N70:N133" si="28">IF(AND(H70&lt;G70,J70&lt;=10%),H70+(I70*0.5*-1),"")</f>
        <v/>
      </c>
      <c r="O70" s="34"/>
      <c r="P70" s="33" t="str">
        <f t="shared" ref="P70:P133" si="29">IF(F70="Tier 2",0.2*I70*-1,"")</f>
        <v/>
      </c>
      <c r="Q70" s="33" t="str">
        <f t="shared" ref="Q70:Q133" si="30">IF(F70="Tier 2",0.05*G70,"")</f>
        <v/>
      </c>
      <c r="R70" s="35" t="str">
        <f t="shared" ref="R70:R133" si="31">IF(F70="Tier 2",IF(P70&gt;Q70,"Yes","No"),"")</f>
        <v/>
      </c>
      <c r="S70" s="33" t="str">
        <f t="shared" ref="S70:S133" si="32">IF(AND(H70&lt;G70,J70&gt;10%,J70&lt;=25%),IF(I70*0.2*-1&gt;G70*0.05,H70+-1*I70*0.8,0)+IF(I70*0.2*-1&lt;=G70*0.05,MAX(H70,G70*0.95),0),"")</f>
        <v/>
      </c>
      <c r="T70" s="33" t="str">
        <f t="shared" ref="T70:T133" si="33">IF(AND(H70&lt;G70,J70&gt;10%,J70&lt;=25%),IF(I70*0.2*-1&gt;G70*0.05,H70+-1*I70*0.6,0)+IF(I70*0.2*-1&lt;=G70*0.05,MAX(H70,G70*0.9),0),"")</f>
        <v/>
      </c>
      <c r="U70" s="33" t="str">
        <f t="shared" ref="U70:U133" si="34">IF(AND(H70&lt;G70,J70&gt;10%,J70&lt;=25%),IF(I70*0.2*-1&gt;G70*0.05,H70+-1*I70*0.4,0)+IF(I70*0.2*-1&lt;=G70*0.05,MAX(H70,G70*0.85),0),"")</f>
        <v/>
      </c>
      <c r="V70" s="33" t="str">
        <f t="shared" ref="V70:V133" si="35">IF(AND(H70&lt;G70,J70&gt;10%,J70&lt;=25%),IF(I70*0.2*-1&gt;G70*0.05,H70+-1*I70*0.2,0)+IF(I70*0.2*-1&lt;=G70*0.05,MAX(H70,G70*0.8),0),"")</f>
        <v/>
      </c>
      <c r="W70" s="34"/>
      <c r="X70" s="33" t="str">
        <f t="shared" ref="X70:X133" si="36">IF(F70="Tier 3",0.1*I70*-1,"")</f>
        <v/>
      </c>
      <c r="Y70" s="33" t="str">
        <f t="shared" ref="Y70:Y133" si="37">IF(F70="Tier 3",0.05*G70,"")</f>
        <v/>
      </c>
      <c r="Z70" s="35" t="str">
        <f t="shared" ref="Z70:Z133" si="38">IF(F70="Tier 3",IF(X70&gt;Y70,"Yes","No"),"")</f>
        <v/>
      </c>
      <c r="AA70" s="33" t="str">
        <f t="shared" ref="AA70:AA133" si="39">IF(AND(H70&lt;G70,J70&gt;25%),IF(I70*0.1*-1&gt;G70*0.05,H70+-1*I70*0.9,0)+IF(I70*0.1*-1&lt;=G70*0.05,MAX(H70,G70*0.95),0),"")</f>
        <v/>
      </c>
      <c r="AB70" s="33" t="str">
        <f t="shared" ref="AB70:AB133" si="40">IF(AND(H70&lt;G70,J70&gt;25%),IF(I70*0.1*-1&gt;G70*0.05,H70+-1*I70*0.8,0)+IF(I70*0.1*-1&lt;=G70*0.05,MAX(H70,G70*0.9),0),"")</f>
        <v/>
      </c>
      <c r="AC70" s="33" t="str">
        <f t="shared" ref="AC70:AC133" si="41">IF(AND(H70&lt;G70,J70&gt;25%),IF(I70*0.1*-1&gt;G70*0.05,H70+-1*I70*0.7,0)+IF(I70*0.1*-1&lt;=G70*0.05,MAX(H70,G70*0.85),0),"")</f>
        <v/>
      </c>
      <c r="AD70" s="33" t="str">
        <f t="shared" ref="AD70:AD133" si="42">IF(AND(H70&lt;G70,J70&gt;25%),IF(I70*0.1*-1&gt;G70*0.05,H70+-1*I70*0.6,0)+IF(I70*0.1*-1&lt;=G70*0.05,MAX(H70,G70*0.8),0),"")</f>
        <v/>
      </c>
      <c r="AE70" s="33" t="str">
        <f t="shared" ref="AE70:AE133" si="43">IF(AND(H70&lt;G70,J70&gt;25%),IF(I70*0.1*-1&gt;G70*0.05,H70+-1*I70*0.5,0)+IF(I70*0.1*-1&lt;=G70*0.05,MAX(H70,G70*0.75),0),"")</f>
        <v/>
      </c>
      <c r="AF70" s="33" t="str">
        <f t="shared" ref="AF70:AF133" si="44">IF(AND(H70&lt;G70,J70&gt;25%),IF(I70*0.1*-1&gt;G70*0.05,H70+-1*I70*0.4,0)+IF(I70*0.1*-1&lt;=G70*0.05,MAX(H70,G70*0.7),0),"")</f>
        <v/>
      </c>
      <c r="AG70" s="33" t="str">
        <f t="shared" ref="AG70:AG133" si="45">IF(AND(H70&lt;G70,J70&gt;25%),IF(I70*0.1*-1&gt;G70*0.05,H70+-1*I70*0.3,0)+IF(I70*0.1*-1&lt;=G70*0.05,MAX(H70,G70*0.65),0),"")</f>
        <v/>
      </c>
      <c r="AH70" s="33" t="str">
        <f t="shared" ref="AH70:AH133" si="46">IF(AND(H70&lt;G70,J70&gt;25%),IF(I70*0.1*-1&gt;G70*0.05,H70+-1*I70*0.2,0)+IF(I70*0.1*-1&lt;=G70*0.05,MAX(H70,G70*0.6),0),"")</f>
        <v/>
      </c>
      <c r="AI70" s="33" t="str">
        <f t="shared" ref="AI70:AI133" si="47">IF(AND(H70&lt;G70,J70&gt;25%),IF(I70*0.1*-1&gt;G70*0.05,H70+-1*I70*0.1,0)+IF(I70*0.1*-1&lt;=G70*0.05,MAX(H70,G70*0.55),0),"")</f>
        <v/>
      </c>
    </row>
    <row r="71" spans="1:35" s="32" customFormat="1" ht="12.75" customHeight="1" x14ac:dyDescent="0.2">
      <c r="A71" s="26" t="s">
        <v>153</v>
      </c>
      <c r="B71" s="26" t="s">
        <v>156</v>
      </c>
      <c r="C71" s="26" t="s">
        <v>157</v>
      </c>
      <c r="D71" s="27" t="s">
        <v>27</v>
      </c>
      <c r="E71" s="27">
        <v>314130.30377513298</v>
      </c>
      <c r="F71" s="28" t="str">
        <f t="shared" si="24"/>
        <v>A-CAM &gt; HC Legacy</v>
      </c>
      <c r="G71" s="29">
        <v>105621</v>
      </c>
      <c r="H71" s="29">
        <v>376267.97447998699</v>
      </c>
      <c r="I71" s="30">
        <f t="shared" si="25"/>
        <v>270646.97447998699</v>
      </c>
      <c r="J71" s="31">
        <f t="shared" si="26"/>
        <v>2.5624352588972554</v>
      </c>
      <c r="L71" s="33">
        <f t="shared" si="27"/>
        <v>376267.97447998699</v>
      </c>
      <c r="M71" s="34"/>
      <c r="N71" s="33" t="str">
        <f t="shared" si="28"/>
        <v/>
      </c>
      <c r="O71" s="34"/>
      <c r="P71" s="33" t="str">
        <f t="shared" si="29"/>
        <v/>
      </c>
      <c r="Q71" s="33" t="str">
        <f t="shared" si="30"/>
        <v/>
      </c>
      <c r="R71" s="35" t="str">
        <f t="shared" si="31"/>
        <v/>
      </c>
      <c r="S71" s="33" t="str">
        <f t="shared" si="32"/>
        <v/>
      </c>
      <c r="T71" s="33" t="str">
        <f t="shared" si="33"/>
        <v/>
      </c>
      <c r="U71" s="33" t="str">
        <f t="shared" si="34"/>
        <v/>
      </c>
      <c r="V71" s="33" t="str">
        <f t="shared" si="35"/>
        <v/>
      </c>
      <c r="W71" s="34"/>
      <c r="X71" s="33" t="str">
        <f t="shared" si="36"/>
        <v/>
      </c>
      <c r="Y71" s="33" t="str">
        <f t="shared" si="37"/>
        <v/>
      </c>
      <c r="Z71" s="35" t="str">
        <f t="shared" si="38"/>
        <v/>
      </c>
      <c r="AA71" s="33" t="str">
        <f t="shared" si="39"/>
        <v/>
      </c>
      <c r="AB71" s="33" t="str">
        <f t="shared" si="40"/>
        <v/>
      </c>
      <c r="AC71" s="33" t="str">
        <f t="shared" si="41"/>
        <v/>
      </c>
      <c r="AD71" s="33" t="str">
        <f t="shared" si="42"/>
        <v/>
      </c>
      <c r="AE71" s="33" t="str">
        <f t="shared" si="43"/>
        <v/>
      </c>
      <c r="AF71" s="33" t="str">
        <f t="shared" si="44"/>
        <v/>
      </c>
      <c r="AG71" s="33" t="str">
        <f t="shared" si="45"/>
        <v/>
      </c>
      <c r="AH71" s="33" t="str">
        <f t="shared" si="46"/>
        <v/>
      </c>
      <c r="AI71" s="33" t="str">
        <f t="shared" si="47"/>
        <v/>
      </c>
    </row>
    <row r="72" spans="1:35" s="32" customFormat="1" ht="12.75" customHeight="1" x14ac:dyDescent="0.2">
      <c r="A72" s="26" t="s">
        <v>153</v>
      </c>
      <c r="B72" s="26" t="s">
        <v>158</v>
      </c>
      <c r="C72" s="26" t="s">
        <v>159</v>
      </c>
      <c r="D72" s="27" t="s">
        <v>27</v>
      </c>
      <c r="E72" s="27">
        <v>1643796.44195604</v>
      </c>
      <c r="F72" s="28" t="str">
        <f t="shared" si="24"/>
        <v>A-CAM &gt; HC Legacy</v>
      </c>
      <c r="G72" s="29">
        <v>830322</v>
      </c>
      <c r="H72" s="29">
        <v>1927210.22348678</v>
      </c>
      <c r="I72" s="30">
        <f t="shared" si="25"/>
        <v>1096888.22348678</v>
      </c>
      <c r="J72" s="31">
        <f t="shared" si="26"/>
        <v>1.3210395767988563</v>
      </c>
      <c r="L72" s="33">
        <f t="shared" si="27"/>
        <v>1927210.22348678</v>
      </c>
      <c r="M72" s="34"/>
      <c r="N72" s="33" t="str">
        <f t="shared" si="28"/>
        <v/>
      </c>
      <c r="O72" s="34"/>
      <c r="P72" s="33" t="str">
        <f t="shared" si="29"/>
        <v/>
      </c>
      <c r="Q72" s="33" t="str">
        <f t="shared" si="30"/>
        <v/>
      </c>
      <c r="R72" s="35" t="str">
        <f t="shared" si="31"/>
        <v/>
      </c>
      <c r="S72" s="33" t="str">
        <f t="shared" si="32"/>
        <v/>
      </c>
      <c r="T72" s="33" t="str">
        <f t="shared" si="33"/>
        <v/>
      </c>
      <c r="U72" s="33" t="str">
        <f t="shared" si="34"/>
        <v/>
      </c>
      <c r="V72" s="33" t="str">
        <f t="shared" si="35"/>
        <v/>
      </c>
      <c r="W72" s="34"/>
      <c r="X72" s="33" t="str">
        <f t="shared" si="36"/>
        <v/>
      </c>
      <c r="Y72" s="33" t="str">
        <f t="shared" si="37"/>
        <v/>
      </c>
      <c r="Z72" s="35" t="str">
        <f t="shared" si="38"/>
        <v/>
      </c>
      <c r="AA72" s="33" t="str">
        <f t="shared" si="39"/>
        <v/>
      </c>
      <c r="AB72" s="33" t="str">
        <f t="shared" si="40"/>
        <v/>
      </c>
      <c r="AC72" s="33" t="str">
        <f t="shared" si="41"/>
        <v/>
      </c>
      <c r="AD72" s="33" t="str">
        <f t="shared" si="42"/>
        <v/>
      </c>
      <c r="AE72" s="33" t="str">
        <f t="shared" si="43"/>
        <v/>
      </c>
      <c r="AF72" s="33" t="str">
        <f t="shared" si="44"/>
        <v/>
      </c>
      <c r="AG72" s="33" t="str">
        <f t="shared" si="45"/>
        <v/>
      </c>
      <c r="AH72" s="33" t="str">
        <f t="shared" si="46"/>
        <v/>
      </c>
      <c r="AI72" s="33" t="str">
        <f t="shared" si="47"/>
        <v/>
      </c>
    </row>
    <row r="73" spans="1:35" s="32" customFormat="1" ht="12.75" customHeight="1" x14ac:dyDescent="0.2">
      <c r="A73" s="26" t="s">
        <v>153</v>
      </c>
      <c r="B73" s="26" t="s">
        <v>160</v>
      </c>
      <c r="C73" s="26" t="s">
        <v>161</v>
      </c>
      <c r="D73" s="27" t="s">
        <v>27</v>
      </c>
      <c r="E73" s="27">
        <v>182193.11596276399</v>
      </c>
      <c r="F73" s="28" t="str">
        <f t="shared" si="24"/>
        <v>A-CAM &gt; HC Legacy</v>
      </c>
      <c r="G73" s="29">
        <v>74382</v>
      </c>
      <c r="H73" s="29">
        <v>201730.903816468</v>
      </c>
      <c r="I73" s="30">
        <f t="shared" si="25"/>
        <v>127348.903816468</v>
      </c>
      <c r="J73" s="31">
        <f t="shared" si="26"/>
        <v>1.7120930307933102</v>
      </c>
      <c r="L73" s="33">
        <f t="shared" si="27"/>
        <v>201730.903816468</v>
      </c>
      <c r="M73" s="34"/>
      <c r="N73" s="33" t="str">
        <f t="shared" si="28"/>
        <v/>
      </c>
      <c r="O73" s="34"/>
      <c r="P73" s="33" t="str">
        <f t="shared" si="29"/>
        <v/>
      </c>
      <c r="Q73" s="33" t="str">
        <f t="shared" si="30"/>
        <v/>
      </c>
      <c r="R73" s="35" t="str">
        <f t="shared" si="31"/>
        <v/>
      </c>
      <c r="S73" s="33" t="str">
        <f t="shared" si="32"/>
        <v/>
      </c>
      <c r="T73" s="33" t="str">
        <f t="shared" si="33"/>
        <v/>
      </c>
      <c r="U73" s="33" t="str">
        <f t="shared" si="34"/>
        <v/>
      </c>
      <c r="V73" s="33" t="str">
        <f t="shared" si="35"/>
        <v/>
      </c>
      <c r="W73" s="34"/>
      <c r="X73" s="33" t="str">
        <f t="shared" si="36"/>
        <v/>
      </c>
      <c r="Y73" s="33" t="str">
        <f t="shared" si="37"/>
        <v/>
      </c>
      <c r="Z73" s="35" t="str">
        <f t="shared" si="38"/>
        <v/>
      </c>
      <c r="AA73" s="33" t="str">
        <f t="shared" si="39"/>
        <v/>
      </c>
      <c r="AB73" s="33" t="str">
        <f t="shared" si="40"/>
        <v/>
      </c>
      <c r="AC73" s="33" t="str">
        <f t="shared" si="41"/>
        <v/>
      </c>
      <c r="AD73" s="33" t="str">
        <f t="shared" si="42"/>
        <v/>
      </c>
      <c r="AE73" s="33" t="str">
        <f t="shared" si="43"/>
        <v/>
      </c>
      <c r="AF73" s="33" t="str">
        <f t="shared" si="44"/>
        <v/>
      </c>
      <c r="AG73" s="33" t="str">
        <f t="shared" si="45"/>
        <v/>
      </c>
      <c r="AH73" s="33" t="str">
        <f t="shared" si="46"/>
        <v/>
      </c>
      <c r="AI73" s="33" t="str">
        <f t="shared" si="47"/>
        <v/>
      </c>
    </row>
    <row r="74" spans="1:35" s="32" customFormat="1" ht="12.75" customHeight="1" x14ac:dyDescent="0.2">
      <c r="A74" s="26" t="s">
        <v>153</v>
      </c>
      <c r="B74" s="26" t="s">
        <v>162</v>
      </c>
      <c r="C74" s="26" t="s">
        <v>163</v>
      </c>
      <c r="D74" s="27" t="s">
        <v>27</v>
      </c>
      <c r="E74" s="27">
        <v>292820.22514285002</v>
      </c>
      <c r="F74" s="28" t="str">
        <f t="shared" si="24"/>
        <v>A-CAM &gt; HC Legacy</v>
      </c>
      <c r="G74" s="29">
        <v>138750</v>
      </c>
      <c r="H74" s="29">
        <v>294306.80657269101</v>
      </c>
      <c r="I74" s="30">
        <f t="shared" si="25"/>
        <v>155556.80657269101</v>
      </c>
      <c r="J74" s="31">
        <f t="shared" si="26"/>
        <v>1.1211301374608362</v>
      </c>
      <c r="L74" s="33">
        <f t="shared" si="27"/>
        <v>294306.80657269101</v>
      </c>
      <c r="M74" s="34"/>
      <c r="N74" s="33" t="str">
        <f t="shared" si="28"/>
        <v/>
      </c>
      <c r="O74" s="34"/>
      <c r="P74" s="33" t="str">
        <f t="shared" si="29"/>
        <v/>
      </c>
      <c r="Q74" s="33" t="str">
        <f t="shared" si="30"/>
        <v/>
      </c>
      <c r="R74" s="35" t="str">
        <f t="shared" si="31"/>
        <v/>
      </c>
      <c r="S74" s="33" t="str">
        <f t="shared" si="32"/>
        <v/>
      </c>
      <c r="T74" s="33" t="str">
        <f t="shared" si="33"/>
        <v/>
      </c>
      <c r="U74" s="33" t="str">
        <f t="shared" si="34"/>
        <v/>
      </c>
      <c r="V74" s="33" t="str">
        <f t="shared" si="35"/>
        <v/>
      </c>
      <c r="W74" s="34"/>
      <c r="X74" s="33" t="str">
        <f t="shared" si="36"/>
        <v/>
      </c>
      <c r="Y74" s="33" t="str">
        <f t="shared" si="37"/>
        <v/>
      </c>
      <c r="Z74" s="35" t="str">
        <f t="shared" si="38"/>
        <v/>
      </c>
      <c r="AA74" s="33" t="str">
        <f t="shared" si="39"/>
        <v/>
      </c>
      <c r="AB74" s="33" t="str">
        <f t="shared" si="40"/>
        <v/>
      </c>
      <c r="AC74" s="33" t="str">
        <f t="shared" si="41"/>
        <v/>
      </c>
      <c r="AD74" s="33" t="str">
        <f t="shared" si="42"/>
        <v/>
      </c>
      <c r="AE74" s="33" t="str">
        <f t="shared" si="43"/>
        <v/>
      </c>
      <c r="AF74" s="33" t="str">
        <f t="shared" si="44"/>
        <v/>
      </c>
      <c r="AG74" s="33" t="str">
        <f t="shared" si="45"/>
        <v/>
      </c>
      <c r="AH74" s="33" t="str">
        <f t="shared" si="46"/>
        <v/>
      </c>
      <c r="AI74" s="33" t="str">
        <f t="shared" si="47"/>
        <v/>
      </c>
    </row>
    <row r="75" spans="1:35" s="32" customFormat="1" ht="12.75" customHeight="1" x14ac:dyDescent="0.2">
      <c r="A75" s="26" t="s">
        <v>153</v>
      </c>
      <c r="B75" s="26" t="s">
        <v>164</v>
      </c>
      <c r="C75" s="26" t="s">
        <v>165</v>
      </c>
      <c r="D75" s="27" t="s">
        <v>27</v>
      </c>
      <c r="E75" s="27">
        <v>594988.94902220694</v>
      </c>
      <c r="F75" s="28" t="str">
        <f t="shared" si="24"/>
        <v>A-CAM &gt; HC Legacy</v>
      </c>
      <c r="G75" s="29">
        <v>576570</v>
      </c>
      <c r="H75" s="29">
        <v>715048.725933576</v>
      </c>
      <c r="I75" s="30">
        <f t="shared" si="25"/>
        <v>138478.725933576</v>
      </c>
      <c r="J75" s="31">
        <f t="shared" si="26"/>
        <v>0.24017677980744057</v>
      </c>
      <c r="L75" s="33">
        <f t="shared" si="27"/>
        <v>715048.725933576</v>
      </c>
      <c r="M75" s="34"/>
      <c r="N75" s="33" t="str">
        <f t="shared" si="28"/>
        <v/>
      </c>
      <c r="O75" s="34"/>
      <c r="P75" s="33" t="str">
        <f t="shared" si="29"/>
        <v/>
      </c>
      <c r="Q75" s="33" t="str">
        <f t="shared" si="30"/>
        <v/>
      </c>
      <c r="R75" s="35" t="str">
        <f t="shared" si="31"/>
        <v/>
      </c>
      <c r="S75" s="33" t="str">
        <f t="shared" si="32"/>
        <v/>
      </c>
      <c r="T75" s="33" t="str">
        <f t="shared" si="33"/>
        <v/>
      </c>
      <c r="U75" s="33" t="str">
        <f t="shared" si="34"/>
        <v/>
      </c>
      <c r="V75" s="33" t="str">
        <f t="shared" si="35"/>
        <v/>
      </c>
      <c r="W75" s="34"/>
      <c r="X75" s="33" t="str">
        <f t="shared" si="36"/>
        <v/>
      </c>
      <c r="Y75" s="33" t="str">
        <f t="shared" si="37"/>
        <v/>
      </c>
      <c r="Z75" s="35" t="str">
        <f t="shared" si="38"/>
        <v/>
      </c>
      <c r="AA75" s="33" t="str">
        <f t="shared" si="39"/>
        <v/>
      </c>
      <c r="AB75" s="33" t="str">
        <f t="shared" si="40"/>
        <v/>
      </c>
      <c r="AC75" s="33" t="str">
        <f t="shared" si="41"/>
        <v/>
      </c>
      <c r="AD75" s="33" t="str">
        <f t="shared" si="42"/>
        <v/>
      </c>
      <c r="AE75" s="33" t="str">
        <f t="shared" si="43"/>
        <v/>
      </c>
      <c r="AF75" s="33" t="str">
        <f t="shared" si="44"/>
        <v/>
      </c>
      <c r="AG75" s="33" t="str">
        <f t="shared" si="45"/>
        <v/>
      </c>
      <c r="AH75" s="33" t="str">
        <f t="shared" si="46"/>
        <v/>
      </c>
      <c r="AI75" s="33" t="str">
        <f t="shared" si="47"/>
        <v/>
      </c>
    </row>
    <row r="76" spans="1:35" s="32" customFormat="1" ht="12.75" customHeight="1" x14ac:dyDescent="0.2">
      <c r="A76" s="26" t="s">
        <v>153</v>
      </c>
      <c r="B76" s="26" t="s">
        <v>166</v>
      </c>
      <c r="C76" s="26" t="s">
        <v>167</v>
      </c>
      <c r="D76" s="27" t="s">
        <v>27</v>
      </c>
      <c r="E76" s="27">
        <v>620466.90475264494</v>
      </c>
      <c r="F76" s="28" t="str">
        <f t="shared" si="24"/>
        <v>A-CAM &gt; HC Legacy</v>
      </c>
      <c r="G76" s="29">
        <v>219177</v>
      </c>
      <c r="H76" s="29">
        <v>707601.80807636096</v>
      </c>
      <c r="I76" s="30">
        <f t="shared" si="25"/>
        <v>488424.80807636096</v>
      </c>
      <c r="J76" s="31">
        <f t="shared" si="26"/>
        <v>2.2284491898162715</v>
      </c>
      <c r="L76" s="33">
        <f t="shared" si="27"/>
        <v>707601.80807636096</v>
      </c>
      <c r="M76" s="34"/>
      <c r="N76" s="33" t="str">
        <f t="shared" si="28"/>
        <v/>
      </c>
      <c r="O76" s="34"/>
      <c r="P76" s="33" t="str">
        <f t="shared" si="29"/>
        <v/>
      </c>
      <c r="Q76" s="33" t="str">
        <f t="shared" si="30"/>
        <v/>
      </c>
      <c r="R76" s="35" t="str">
        <f t="shared" si="31"/>
        <v/>
      </c>
      <c r="S76" s="33" t="str">
        <f t="shared" si="32"/>
        <v/>
      </c>
      <c r="T76" s="33" t="str">
        <f t="shared" si="33"/>
        <v/>
      </c>
      <c r="U76" s="33" t="str">
        <f t="shared" si="34"/>
        <v/>
      </c>
      <c r="V76" s="33" t="str">
        <f t="shared" si="35"/>
        <v/>
      </c>
      <c r="W76" s="34"/>
      <c r="X76" s="33" t="str">
        <f t="shared" si="36"/>
        <v/>
      </c>
      <c r="Y76" s="33" t="str">
        <f t="shared" si="37"/>
        <v/>
      </c>
      <c r="Z76" s="35" t="str">
        <f t="shared" si="38"/>
        <v/>
      </c>
      <c r="AA76" s="33" t="str">
        <f t="shared" si="39"/>
        <v/>
      </c>
      <c r="AB76" s="33" t="str">
        <f t="shared" si="40"/>
        <v/>
      </c>
      <c r="AC76" s="33" t="str">
        <f t="shared" si="41"/>
        <v/>
      </c>
      <c r="AD76" s="33" t="str">
        <f t="shared" si="42"/>
        <v/>
      </c>
      <c r="AE76" s="33" t="str">
        <f t="shared" si="43"/>
        <v/>
      </c>
      <c r="AF76" s="33" t="str">
        <f t="shared" si="44"/>
        <v/>
      </c>
      <c r="AG76" s="33" t="str">
        <f t="shared" si="45"/>
        <v/>
      </c>
      <c r="AH76" s="33" t="str">
        <f t="shared" si="46"/>
        <v/>
      </c>
      <c r="AI76" s="33" t="str">
        <f t="shared" si="47"/>
        <v/>
      </c>
    </row>
    <row r="77" spans="1:35" s="32" customFormat="1" ht="12.75" customHeight="1" x14ac:dyDescent="0.2">
      <c r="A77" s="26" t="s">
        <v>153</v>
      </c>
      <c r="B77" s="26" t="s">
        <v>168</v>
      </c>
      <c r="C77" s="26" t="s">
        <v>169</v>
      </c>
      <c r="D77" s="27" t="s">
        <v>27</v>
      </c>
      <c r="E77" s="27">
        <v>496533.12862318201</v>
      </c>
      <c r="F77" s="28" t="str">
        <f t="shared" si="24"/>
        <v>A-CAM &gt; HC Legacy</v>
      </c>
      <c r="G77" s="29">
        <v>115050</v>
      </c>
      <c r="H77" s="29">
        <v>624191.36152941396</v>
      </c>
      <c r="I77" s="30">
        <f t="shared" si="25"/>
        <v>509141.36152941396</v>
      </c>
      <c r="J77" s="31">
        <f t="shared" si="26"/>
        <v>4.4253921036889521</v>
      </c>
      <c r="L77" s="33">
        <f t="shared" si="27"/>
        <v>624191.36152941396</v>
      </c>
      <c r="M77" s="34"/>
      <c r="N77" s="33" t="str">
        <f t="shared" si="28"/>
        <v/>
      </c>
      <c r="O77" s="34"/>
      <c r="P77" s="33" t="str">
        <f t="shared" si="29"/>
        <v/>
      </c>
      <c r="Q77" s="33" t="str">
        <f t="shared" si="30"/>
        <v/>
      </c>
      <c r="R77" s="35" t="str">
        <f t="shared" si="31"/>
        <v/>
      </c>
      <c r="S77" s="33" t="str">
        <f t="shared" si="32"/>
        <v/>
      </c>
      <c r="T77" s="33" t="str">
        <f t="shared" si="33"/>
        <v/>
      </c>
      <c r="U77" s="33" t="str">
        <f t="shared" si="34"/>
        <v/>
      </c>
      <c r="V77" s="33" t="str">
        <f t="shared" si="35"/>
        <v/>
      </c>
      <c r="W77" s="34"/>
      <c r="X77" s="33" t="str">
        <f t="shared" si="36"/>
        <v/>
      </c>
      <c r="Y77" s="33" t="str">
        <f t="shared" si="37"/>
        <v/>
      </c>
      <c r="Z77" s="35" t="str">
        <f t="shared" si="38"/>
        <v/>
      </c>
      <c r="AA77" s="33" t="str">
        <f t="shared" si="39"/>
        <v/>
      </c>
      <c r="AB77" s="33" t="str">
        <f t="shared" si="40"/>
        <v/>
      </c>
      <c r="AC77" s="33" t="str">
        <f t="shared" si="41"/>
        <v/>
      </c>
      <c r="AD77" s="33" t="str">
        <f t="shared" si="42"/>
        <v/>
      </c>
      <c r="AE77" s="33" t="str">
        <f t="shared" si="43"/>
        <v/>
      </c>
      <c r="AF77" s="33" t="str">
        <f t="shared" si="44"/>
        <v/>
      </c>
      <c r="AG77" s="33" t="str">
        <f t="shared" si="45"/>
        <v/>
      </c>
      <c r="AH77" s="33" t="str">
        <f t="shared" si="46"/>
        <v/>
      </c>
      <c r="AI77" s="33" t="str">
        <f t="shared" si="47"/>
        <v/>
      </c>
    </row>
    <row r="78" spans="1:35" s="32" customFormat="1" ht="12.75" customHeight="1" x14ac:dyDescent="0.2">
      <c r="A78" s="26" t="s">
        <v>153</v>
      </c>
      <c r="B78" s="26" t="s">
        <v>170</v>
      </c>
      <c r="C78" s="26" t="s">
        <v>171</v>
      </c>
      <c r="D78" s="27" t="s">
        <v>27</v>
      </c>
      <c r="E78" s="27">
        <v>3644777.5558094298</v>
      </c>
      <c r="F78" s="28" t="str">
        <f t="shared" si="24"/>
        <v>A-CAM &gt; HC Legacy</v>
      </c>
      <c r="G78" s="29">
        <v>1141098</v>
      </c>
      <c r="H78" s="29">
        <v>4163338.0001042099</v>
      </c>
      <c r="I78" s="30">
        <f t="shared" si="25"/>
        <v>3022240.0001042099</v>
      </c>
      <c r="J78" s="31">
        <f t="shared" si="26"/>
        <v>2.6485367602994745</v>
      </c>
      <c r="L78" s="33">
        <f t="shared" si="27"/>
        <v>4163338.0001042099</v>
      </c>
      <c r="M78" s="34"/>
      <c r="N78" s="33" t="str">
        <f t="shared" si="28"/>
        <v/>
      </c>
      <c r="O78" s="34"/>
      <c r="P78" s="33" t="str">
        <f t="shared" si="29"/>
        <v/>
      </c>
      <c r="Q78" s="33" t="str">
        <f t="shared" si="30"/>
        <v/>
      </c>
      <c r="R78" s="35" t="str">
        <f t="shared" si="31"/>
        <v/>
      </c>
      <c r="S78" s="33" t="str">
        <f t="shared" si="32"/>
        <v/>
      </c>
      <c r="T78" s="33" t="str">
        <f t="shared" si="33"/>
        <v/>
      </c>
      <c r="U78" s="33" t="str">
        <f t="shared" si="34"/>
        <v/>
      </c>
      <c r="V78" s="33" t="str">
        <f t="shared" si="35"/>
        <v/>
      </c>
      <c r="W78" s="34"/>
      <c r="X78" s="33" t="str">
        <f t="shared" si="36"/>
        <v/>
      </c>
      <c r="Y78" s="33" t="str">
        <f t="shared" si="37"/>
        <v/>
      </c>
      <c r="Z78" s="35" t="str">
        <f t="shared" si="38"/>
        <v/>
      </c>
      <c r="AA78" s="33" t="str">
        <f t="shared" si="39"/>
        <v/>
      </c>
      <c r="AB78" s="33" t="str">
        <f t="shared" si="40"/>
        <v/>
      </c>
      <c r="AC78" s="33" t="str">
        <f t="shared" si="41"/>
        <v/>
      </c>
      <c r="AD78" s="33" t="str">
        <f t="shared" si="42"/>
        <v/>
      </c>
      <c r="AE78" s="33" t="str">
        <f t="shared" si="43"/>
        <v/>
      </c>
      <c r="AF78" s="33" t="str">
        <f t="shared" si="44"/>
        <v/>
      </c>
      <c r="AG78" s="33" t="str">
        <f t="shared" si="45"/>
        <v/>
      </c>
      <c r="AH78" s="33" t="str">
        <f t="shared" si="46"/>
        <v/>
      </c>
      <c r="AI78" s="33" t="str">
        <f t="shared" si="47"/>
        <v/>
      </c>
    </row>
    <row r="79" spans="1:35" s="32" customFormat="1" ht="12.75" customHeight="1" x14ac:dyDescent="0.2">
      <c r="A79" s="26" t="s">
        <v>153</v>
      </c>
      <c r="B79" s="26" t="s">
        <v>172</v>
      </c>
      <c r="C79" s="26" t="s">
        <v>173</v>
      </c>
      <c r="D79" s="27" t="s">
        <v>27</v>
      </c>
      <c r="E79" s="27">
        <v>290302.37166347302</v>
      </c>
      <c r="F79" s="28" t="str">
        <f t="shared" si="24"/>
        <v>A-CAM &gt; HC Legacy</v>
      </c>
      <c r="G79" s="29">
        <v>103779</v>
      </c>
      <c r="H79" s="29">
        <v>324172.70698517602</v>
      </c>
      <c r="I79" s="30">
        <f t="shared" si="25"/>
        <v>220393.70698517602</v>
      </c>
      <c r="J79" s="31">
        <f t="shared" si="26"/>
        <v>2.1236830860306615</v>
      </c>
      <c r="L79" s="33">
        <f t="shared" si="27"/>
        <v>324172.70698517602</v>
      </c>
      <c r="M79" s="34"/>
      <c r="N79" s="33" t="str">
        <f t="shared" si="28"/>
        <v/>
      </c>
      <c r="O79" s="34"/>
      <c r="P79" s="33" t="str">
        <f t="shared" si="29"/>
        <v/>
      </c>
      <c r="Q79" s="33" t="str">
        <f t="shared" si="30"/>
        <v/>
      </c>
      <c r="R79" s="35" t="str">
        <f t="shared" si="31"/>
        <v/>
      </c>
      <c r="S79" s="33" t="str">
        <f t="shared" si="32"/>
        <v/>
      </c>
      <c r="T79" s="33" t="str">
        <f t="shared" si="33"/>
        <v/>
      </c>
      <c r="U79" s="33" t="str">
        <f t="shared" si="34"/>
        <v/>
      </c>
      <c r="V79" s="33" t="str">
        <f t="shared" si="35"/>
        <v/>
      </c>
      <c r="W79" s="34"/>
      <c r="X79" s="33" t="str">
        <f t="shared" si="36"/>
        <v/>
      </c>
      <c r="Y79" s="33" t="str">
        <f t="shared" si="37"/>
        <v/>
      </c>
      <c r="Z79" s="35" t="str">
        <f t="shared" si="38"/>
        <v/>
      </c>
      <c r="AA79" s="33" t="str">
        <f t="shared" si="39"/>
        <v/>
      </c>
      <c r="AB79" s="33" t="str">
        <f t="shared" si="40"/>
        <v/>
      </c>
      <c r="AC79" s="33" t="str">
        <f t="shared" si="41"/>
        <v/>
      </c>
      <c r="AD79" s="33" t="str">
        <f t="shared" si="42"/>
        <v/>
      </c>
      <c r="AE79" s="33" t="str">
        <f t="shared" si="43"/>
        <v/>
      </c>
      <c r="AF79" s="33" t="str">
        <f t="shared" si="44"/>
        <v/>
      </c>
      <c r="AG79" s="33" t="str">
        <f t="shared" si="45"/>
        <v/>
      </c>
      <c r="AH79" s="33" t="str">
        <f t="shared" si="46"/>
        <v/>
      </c>
      <c r="AI79" s="33" t="str">
        <f t="shared" si="47"/>
        <v/>
      </c>
    </row>
    <row r="80" spans="1:35" s="32" customFormat="1" ht="12.75" customHeight="1" x14ac:dyDescent="0.2">
      <c r="A80" s="26" t="s">
        <v>174</v>
      </c>
      <c r="B80" s="26" t="s">
        <v>33</v>
      </c>
      <c r="C80" s="26" t="s">
        <v>34</v>
      </c>
      <c r="D80" s="27" t="s">
        <v>117</v>
      </c>
      <c r="E80" s="27">
        <v>3092851.580755285</v>
      </c>
      <c r="F80" s="28" t="str">
        <f t="shared" si="24"/>
        <v>A-CAM &gt; HC Legacy</v>
      </c>
      <c r="G80" s="29">
        <v>3119946</v>
      </c>
      <c r="H80" s="29">
        <v>3154184.3700602991</v>
      </c>
      <c r="I80" s="30">
        <f t="shared" si="25"/>
        <v>34238.370060299058</v>
      </c>
      <c r="J80" s="31">
        <f t="shared" si="26"/>
        <v>1.0974026492862074E-2</v>
      </c>
      <c r="L80" s="33">
        <f t="shared" si="27"/>
        <v>3154184.3700602991</v>
      </c>
      <c r="M80" s="34"/>
      <c r="N80" s="33" t="str">
        <f t="shared" si="28"/>
        <v/>
      </c>
      <c r="O80" s="34"/>
      <c r="P80" s="33" t="str">
        <f t="shared" si="29"/>
        <v/>
      </c>
      <c r="Q80" s="33" t="str">
        <f t="shared" si="30"/>
        <v/>
      </c>
      <c r="R80" s="35" t="str">
        <f t="shared" si="31"/>
        <v/>
      </c>
      <c r="S80" s="33" t="str">
        <f t="shared" si="32"/>
        <v/>
      </c>
      <c r="T80" s="33" t="str">
        <f t="shared" si="33"/>
        <v/>
      </c>
      <c r="U80" s="33" t="str">
        <f t="shared" si="34"/>
        <v/>
      </c>
      <c r="V80" s="33" t="str">
        <f t="shared" si="35"/>
        <v/>
      </c>
      <c r="W80" s="34"/>
      <c r="X80" s="33" t="str">
        <f t="shared" si="36"/>
        <v/>
      </c>
      <c r="Y80" s="33" t="str">
        <f t="shared" si="37"/>
        <v/>
      </c>
      <c r="Z80" s="35" t="str">
        <f t="shared" si="38"/>
        <v/>
      </c>
      <c r="AA80" s="33" t="str">
        <f t="shared" si="39"/>
        <v/>
      </c>
      <c r="AB80" s="33" t="str">
        <f t="shared" si="40"/>
        <v/>
      </c>
      <c r="AC80" s="33" t="str">
        <f t="shared" si="41"/>
        <v/>
      </c>
      <c r="AD80" s="33" t="str">
        <f t="shared" si="42"/>
        <v/>
      </c>
      <c r="AE80" s="33" t="str">
        <f t="shared" si="43"/>
        <v/>
      </c>
      <c r="AF80" s="33" t="str">
        <f t="shared" si="44"/>
        <v/>
      </c>
      <c r="AG80" s="33" t="str">
        <f t="shared" si="45"/>
        <v/>
      </c>
      <c r="AH80" s="33" t="str">
        <f t="shared" si="46"/>
        <v/>
      </c>
      <c r="AI80" s="33" t="str">
        <f t="shared" si="47"/>
        <v/>
      </c>
    </row>
    <row r="81" spans="1:35" s="32" customFormat="1" ht="12.75" customHeight="1" x14ac:dyDescent="0.2">
      <c r="A81" s="26" t="s">
        <v>175</v>
      </c>
      <c r="B81" s="26" t="s">
        <v>176</v>
      </c>
      <c r="C81" s="26" t="s">
        <v>177</v>
      </c>
      <c r="D81" s="27" t="s">
        <v>27</v>
      </c>
      <c r="E81" s="27">
        <v>4520304.6415029801</v>
      </c>
      <c r="F81" s="28" t="str">
        <f t="shared" si="24"/>
        <v>A-CAM &gt; HC Legacy</v>
      </c>
      <c r="G81" s="29">
        <v>2936670</v>
      </c>
      <c r="H81" s="29">
        <v>5406660.9173433203</v>
      </c>
      <c r="I81" s="30">
        <f t="shared" si="25"/>
        <v>2469990.9173433203</v>
      </c>
      <c r="J81" s="31">
        <f t="shared" si="26"/>
        <v>0.84108562328873193</v>
      </c>
      <c r="L81" s="33">
        <f t="shared" si="27"/>
        <v>5406660.9173433203</v>
      </c>
      <c r="M81" s="34"/>
      <c r="N81" s="33" t="str">
        <f t="shared" si="28"/>
        <v/>
      </c>
      <c r="O81" s="34"/>
      <c r="P81" s="33" t="str">
        <f t="shared" si="29"/>
        <v/>
      </c>
      <c r="Q81" s="33" t="str">
        <f t="shared" si="30"/>
        <v/>
      </c>
      <c r="R81" s="35" t="str">
        <f t="shared" si="31"/>
        <v/>
      </c>
      <c r="S81" s="33" t="str">
        <f t="shared" si="32"/>
        <v/>
      </c>
      <c r="T81" s="33" t="str">
        <f t="shared" si="33"/>
        <v/>
      </c>
      <c r="U81" s="33" t="str">
        <f t="shared" si="34"/>
        <v/>
      </c>
      <c r="V81" s="33" t="str">
        <f t="shared" si="35"/>
        <v/>
      </c>
      <c r="W81" s="34"/>
      <c r="X81" s="33" t="str">
        <f t="shared" si="36"/>
        <v/>
      </c>
      <c r="Y81" s="33" t="str">
        <f t="shared" si="37"/>
        <v/>
      </c>
      <c r="Z81" s="35" t="str">
        <f t="shared" si="38"/>
        <v/>
      </c>
      <c r="AA81" s="33" t="str">
        <f t="shared" si="39"/>
        <v/>
      </c>
      <c r="AB81" s="33" t="str">
        <f t="shared" si="40"/>
        <v/>
      </c>
      <c r="AC81" s="33" t="str">
        <f t="shared" si="41"/>
        <v/>
      </c>
      <c r="AD81" s="33" t="str">
        <f t="shared" si="42"/>
        <v/>
      </c>
      <c r="AE81" s="33" t="str">
        <f t="shared" si="43"/>
        <v/>
      </c>
      <c r="AF81" s="33" t="str">
        <f t="shared" si="44"/>
        <v/>
      </c>
      <c r="AG81" s="33" t="str">
        <f t="shared" si="45"/>
        <v/>
      </c>
      <c r="AH81" s="33" t="str">
        <f t="shared" si="46"/>
        <v/>
      </c>
      <c r="AI81" s="33" t="str">
        <f t="shared" si="47"/>
        <v/>
      </c>
    </row>
    <row r="82" spans="1:35" s="32" customFormat="1" ht="12.75" customHeight="1" x14ac:dyDescent="0.2">
      <c r="A82" s="26" t="s">
        <v>175</v>
      </c>
      <c r="B82" s="26" t="s">
        <v>178</v>
      </c>
      <c r="C82" s="26" t="s">
        <v>179</v>
      </c>
      <c r="D82" s="27" t="s">
        <v>27</v>
      </c>
      <c r="E82" s="27">
        <v>1252912.8976000701</v>
      </c>
      <c r="F82" s="28" t="str">
        <f t="shared" si="24"/>
        <v>A-CAM &gt; HC Legacy</v>
      </c>
      <c r="G82" s="29">
        <v>1159110</v>
      </c>
      <c r="H82" s="29">
        <v>1330198.6671539999</v>
      </c>
      <c r="I82" s="30">
        <f t="shared" si="25"/>
        <v>171088.66715399991</v>
      </c>
      <c r="J82" s="31">
        <f t="shared" si="26"/>
        <v>0.14760347780107144</v>
      </c>
      <c r="L82" s="33">
        <f t="shared" si="27"/>
        <v>1330198.6671539999</v>
      </c>
      <c r="M82" s="34"/>
      <c r="N82" s="33" t="str">
        <f t="shared" si="28"/>
        <v/>
      </c>
      <c r="O82" s="34"/>
      <c r="P82" s="33" t="str">
        <f t="shared" si="29"/>
        <v/>
      </c>
      <c r="Q82" s="33" t="str">
        <f t="shared" si="30"/>
        <v/>
      </c>
      <c r="R82" s="35" t="str">
        <f t="shared" si="31"/>
        <v/>
      </c>
      <c r="S82" s="33" t="str">
        <f t="shared" si="32"/>
        <v/>
      </c>
      <c r="T82" s="33" t="str">
        <f t="shared" si="33"/>
        <v/>
      </c>
      <c r="U82" s="33" t="str">
        <f t="shared" si="34"/>
        <v/>
      </c>
      <c r="V82" s="33" t="str">
        <f t="shared" si="35"/>
        <v/>
      </c>
      <c r="W82" s="34"/>
      <c r="X82" s="33" t="str">
        <f t="shared" si="36"/>
        <v/>
      </c>
      <c r="Y82" s="33" t="str">
        <f t="shared" si="37"/>
        <v/>
      </c>
      <c r="Z82" s="35" t="str">
        <f t="shared" si="38"/>
        <v/>
      </c>
      <c r="AA82" s="33" t="str">
        <f t="shared" si="39"/>
        <v/>
      </c>
      <c r="AB82" s="33" t="str">
        <f t="shared" si="40"/>
        <v/>
      </c>
      <c r="AC82" s="33" t="str">
        <f t="shared" si="41"/>
        <v/>
      </c>
      <c r="AD82" s="33" t="str">
        <f t="shared" si="42"/>
        <v/>
      </c>
      <c r="AE82" s="33" t="str">
        <f t="shared" si="43"/>
        <v/>
      </c>
      <c r="AF82" s="33" t="str">
        <f t="shared" si="44"/>
        <v/>
      </c>
      <c r="AG82" s="33" t="str">
        <f t="shared" si="45"/>
        <v/>
      </c>
      <c r="AH82" s="33" t="str">
        <f t="shared" si="46"/>
        <v/>
      </c>
      <c r="AI82" s="33" t="str">
        <f t="shared" si="47"/>
        <v/>
      </c>
    </row>
    <row r="83" spans="1:35" s="32" customFormat="1" ht="12.75" customHeight="1" x14ac:dyDescent="0.2">
      <c r="A83" s="26" t="s">
        <v>180</v>
      </c>
      <c r="B83" s="26" t="s">
        <v>33</v>
      </c>
      <c r="C83" s="26" t="s">
        <v>34</v>
      </c>
      <c r="D83" s="27" t="s">
        <v>27</v>
      </c>
      <c r="E83" s="27">
        <v>2313468.3115361929</v>
      </c>
      <c r="F83" s="28" t="str">
        <f t="shared" si="24"/>
        <v>A-CAM &gt; HC Legacy</v>
      </c>
      <c r="G83" s="29">
        <v>1082274</v>
      </c>
      <c r="H83" s="29">
        <v>2399338.0962459119</v>
      </c>
      <c r="I83" s="30">
        <f t="shared" si="25"/>
        <v>1317064.0962459119</v>
      </c>
      <c r="J83" s="31">
        <f t="shared" si="26"/>
        <v>1.2169414549789719</v>
      </c>
      <c r="L83" s="33">
        <f t="shared" si="27"/>
        <v>2399338.0962459119</v>
      </c>
      <c r="M83" s="34"/>
      <c r="N83" s="33" t="str">
        <f t="shared" si="28"/>
        <v/>
      </c>
      <c r="O83" s="34"/>
      <c r="P83" s="33" t="str">
        <f t="shared" si="29"/>
        <v/>
      </c>
      <c r="Q83" s="33" t="str">
        <f t="shared" si="30"/>
        <v/>
      </c>
      <c r="R83" s="35" t="str">
        <f t="shared" si="31"/>
        <v/>
      </c>
      <c r="S83" s="33" t="str">
        <f t="shared" si="32"/>
        <v/>
      </c>
      <c r="T83" s="33" t="str">
        <f t="shared" si="33"/>
        <v/>
      </c>
      <c r="U83" s="33" t="str">
        <f t="shared" si="34"/>
        <v/>
      </c>
      <c r="V83" s="33" t="str">
        <f t="shared" si="35"/>
        <v/>
      </c>
      <c r="W83" s="34"/>
      <c r="X83" s="33" t="str">
        <f t="shared" si="36"/>
        <v/>
      </c>
      <c r="Y83" s="33" t="str">
        <f t="shared" si="37"/>
        <v/>
      </c>
      <c r="Z83" s="35" t="str">
        <f t="shared" si="38"/>
        <v/>
      </c>
      <c r="AA83" s="33" t="str">
        <f t="shared" si="39"/>
        <v/>
      </c>
      <c r="AB83" s="33" t="str">
        <f t="shared" si="40"/>
        <v/>
      </c>
      <c r="AC83" s="33" t="str">
        <f t="shared" si="41"/>
        <v/>
      </c>
      <c r="AD83" s="33" t="str">
        <f t="shared" si="42"/>
        <v/>
      </c>
      <c r="AE83" s="33" t="str">
        <f t="shared" si="43"/>
        <v/>
      </c>
      <c r="AF83" s="33" t="str">
        <f t="shared" si="44"/>
        <v/>
      </c>
      <c r="AG83" s="33" t="str">
        <f t="shared" si="45"/>
        <v/>
      </c>
      <c r="AH83" s="33" t="str">
        <f t="shared" si="46"/>
        <v/>
      </c>
      <c r="AI83" s="33" t="str">
        <f t="shared" si="47"/>
        <v/>
      </c>
    </row>
    <row r="84" spans="1:35" s="32" customFormat="1" ht="12.75" customHeight="1" x14ac:dyDescent="0.2">
      <c r="A84" s="26" t="s">
        <v>181</v>
      </c>
      <c r="B84" s="26" t="s">
        <v>182</v>
      </c>
      <c r="C84" s="26" t="s">
        <v>183</v>
      </c>
      <c r="D84" s="27" t="s">
        <v>27</v>
      </c>
      <c r="E84" s="27">
        <v>1477927.0065261601</v>
      </c>
      <c r="F84" s="28" t="str">
        <f t="shared" si="24"/>
        <v>A-CAM &gt; HC Legacy</v>
      </c>
      <c r="G84" s="29">
        <v>811992</v>
      </c>
      <c r="H84" s="29">
        <v>1575056.8593636199</v>
      </c>
      <c r="I84" s="30">
        <f t="shared" si="25"/>
        <v>763064.85936361994</v>
      </c>
      <c r="J84" s="31">
        <f t="shared" si="26"/>
        <v>0.93974430704196588</v>
      </c>
      <c r="L84" s="33">
        <f t="shared" si="27"/>
        <v>1575056.8593636199</v>
      </c>
      <c r="M84" s="34"/>
      <c r="N84" s="33" t="str">
        <f t="shared" si="28"/>
        <v/>
      </c>
      <c r="O84" s="34"/>
      <c r="P84" s="33" t="str">
        <f t="shared" si="29"/>
        <v/>
      </c>
      <c r="Q84" s="33" t="str">
        <f t="shared" si="30"/>
        <v/>
      </c>
      <c r="R84" s="35" t="str">
        <f t="shared" si="31"/>
        <v/>
      </c>
      <c r="S84" s="33" t="str">
        <f t="shared" si="32"/>
        <v/>
      </c>
      <c r="T84" s="33" t="str">
        <f t="shared" si="33"/>
        <v/>
      </c>
      <c r="U84" s="33" t="str">
        <f t="shared" si="34"/>
        <v/>
      </c>
      <c r="V84" s="33" t="str">
        <f t="shared" si="35"/>
        <v/>
      </c>
      <c r="W84" s="34"/>
      <c r="X84" s="33" t="str">
        <f t="shared" si="36"/>
        <v/>
      </c>
      <c r="Y84" s="33" t="str">
        <f t="shared" si="37"/>
        <v/>
      </c>
      <c r="Z84" s="35" t="str">
        <f t="shared" si="38"/>
        <v/>
      </c>
      <c r="AA84" s="33" t="str">
        <f t="shared" si="39"/>
        <v/>
      </c>
      <c r="AB84" s="33" t="str">
        <f t="shared" si="40"/>
        <v/>
      </c>
      <c r="AC84" s="33" t="str">
        <f t="shared" si="41"/>
        <v/>
      </c>
      <c r="AD84" s="33" t="str">
        <f t="shared" si="42"/>
        <v/>
      </c>
      <c r="AE84" s="33" t="str">
        <f t="shared" si="43"/>
        <v/>
      </c>
      <c r="AF84" s="33" t="str">
        <f t="shared" si="44"/>
        <v/>
      </c>
      <c r="AG84" s="33" t="str">
        <f t="shared" si="45"/>
        <v/>
      </c>
      <c r="AH84" s="33" t="str">
        <f t="shared" si="46"/>
        <v/>
      </c>
      <c r="AI84" s="33" t="str">
        <f t="shared" si="47"/>
        <v/>
      </c>
    </row>
    <row r="85" spans="1:35" s="32" customFormat="1" ht="12.75" customHeight="1" x14ac:dyDescent="0.2">
      <c r="A85" s="26" t="s">
        <v>184</v>
      </c>
      <c r="B85" s="26" t="s">
        <v>33</v>
      </c>
      <c r="C85" s="26" t="s">
        <v>34</v>
      </c>
      <c r="D85" s="27" t="s">
        <v>27</v>
      </c>
      <c r="E85" s="27">
        <v>3730943.3363339053</v>
      </c>
      <c r="F85" s="28" t="str">
        <f t="shared" si="24"/>
        <v>A-CAM &gt; HC Legacy</v>
      </c>
      <c r="G85" s="29">
        <v>1733796</v>
      </c>
      <c r="H85" s="29">
        <v>4066026.498822608</v>
      </c>
      <c r="I85" s="30">
        <f t="shared" si="25"/>
        <v>2332230.498822608</v>
      </c>
      <c r="J85" s="31">
        <f t="shared" si="26"/>
        <v>1.3451585416177037</v>
      </c>
      <c r="L85" s="33">
        <f t="shared" si="27"/>
        <v>4066026.498822608</v>
      </c>
      <c r="M85" s="34"/>
      <c r="N85" s="33" t="str">
        <f t="shared" si="28"/>
        <v/>
      </c>
      <c r="O85" s="34"/>
      <c r="P85" s="33" t="str">
        <f t="shared" si="29"/>
        <v/>
      </c>
      <c r="Q85" s="33" t="str">
        <f t="shared" si="30"/>
        <v/>
      </c>
      <c r="R85" s="35" t="str">
        <f t="shared" si="31"/>
        <v/>
      </c>
      <c r="S85" s="33" t="str">
        <f t="shared" si="32"/>
        <v/>
      </c>
      <c r="T85" s="33" t="str">
        <f t="shared" si="33"/>
        <v/>
      </c>
      <c r="U85" s="33" t="str">
        <f t="shared" si="34"/>
        <v/>
      </c>
      <c r="V85" s="33" t="str">
        <f t="shared" si="35"/>
        <v/>
      </c>
      <c r="W85" s="34"/>
      <c r="X85" s="33" t="str">
        <f t="shared" si="36"/>
        <v/>
      </c>
      <c r="Y85" s="33" t="str">
        <f t="shared" si="37"/>
        <v/>
      </c>
      <c r="Z85" s="35" t="str">
        <f t="shared" si="38"/>
        <v/>
      </c>
      <c r="AA85" s="33" t="str">
        <f t="shared" si="39"/>
        <v/>
      </c>
      <c r="AB85" s="33" t="str">
        <f t="shared" si="40"/>
        <v/>
      </c>
      <c r="AC85" s="33" t="str">
        <f t="shared" si="41"/>
        <v/>
      </c>
      <c r="AD85" s="33" t="str">
        <f t="shared" si="42"/>
        <v/>
      </c>
      <c r="AE85" s="33" t="str">
        <f t="shared" si="43"/>
        <v/>
      </c>
      <c r="AF85" s="33" t="str">
        <f t="shared" si="44"/>
        <v/>
      </c>
      <c r="AG85" s="33" t="str">
        <f t="shared" si="45"/>
        <v/>
      </c>
      <c r="AH85" s="33" t="str">
        <f t="shared" si="46"/>
        <v/>
      </c>
      <c r="AI85" s="33" t="str">
        <f t="shared" si="47"/>
        <v/>
      </c>
    </row>
    <row r="86" spans="1:35" s="32" customFormat="1" ht="12.75" customHeight="1" x14ac:dyDescent="0.2">
      <c r="A86" s="26" t="s">
        <v>185</v>
      </c>
      <c r="B86" s="36" t="s">
        <v>186</v>
      </c>
      <c r="C86" s="36" t="s">
        <v>187</v>
      </c>
      <c r="D86" s="27" t="s">
        <v>27</v>
      </c>
      <c r="E86" s="27">
        <v>209956.420345544</v>
      </c>
      <c r="F86" s="28" t="str">
        <f t="shared" si="24"/>
        <v>A-CAM &gt; HC Legacy</v>
      </c>
      <c r="G86" s="29">
        <v>126804</v>
      </c>
      <c r="H86" s="29">
        <v>224453.18053138399</v>
      </c>
      <c r="I86" s="30">
        <f t="shared" si="25"/>
        <v>97649.180531383987</v>
      </c>
      <c r="J86" s="31">
        <f t="shared" si="26"/>
        <v>0.7700796546748051</v>
      </c>
      <c r="L86" s="33">
        <f t="shared" si="27"/>
        <v>224453.18053138399</v>
      </c>
      <c r="M86" s="34"/>
      <c r="N86" s="33" t="str">
        <f t="shared" si="28"/>
        <v/>
      </c>
      <c r="O86" s="34"/>
      <c r="P86" s="33" t="str">
        <f t="shared" si="29"/>
        <v/>
      </c>
      <c r="Q86" s="33" t="str">
        <f t="shared" si="30"/>
        <v/>
      </c>
      <c r="R86" s="35" t="str">
        <f t="shared" si="31"/>
        <v/>
      </c>
      <c r="S86" s="33" t="str">
        <f t="shared" si="32"/>
        <v/>
      </c>
      <c r="T86" s="33" t="str">
        <f t="shared" si="33"/>
        <v/>
      </c>
      <c r="U86" s="33" t="str">
        <f t="shared" si="34"/>
        <v/>
      </c>
      <c r="V86" s="33" t="str">
        <f t="shared" si="35"/>
        <v/>
      </c>
      <c r="W86" s="34"/>
      <c r="X86" s="33" t="str">
        <f t="shared" si="36"/>
        <v/>
      </c>
      <c r="Y86" s="33" t="str">
        <f t="shared" si="37"/>
        <v/>
      </c>
      <c r="Z86" s="35" t="str">
        <f t="shared" si="38"/>
        <v/>
      </c>
      <c r="AA86" s="33" t="str">
        <f t="shared" si="39"/>
        <v/>
      </c>
      <c r="AB86" s="33" t="str">
        <f t="shared" si="40"/>
        <v/>
      </c>
      <c r="AC86" s="33" t="str">
        <f t="shared" si="41"/>
        <v/>
      </c>
      <c r="AD86" s="33" t="str">
        <f t="shared" si="42"/>
        <v/>
      </c>
      <c r="AE86" s="33" t="str">
        <f t="shared" si="43"/>
        <v/>
      </c>
      <c r="AF86" s="33" t="str">
        <f t="shared" si="44"/>
        <v/>
      </c>
      <c r="AG86" s="33" t="str">
        <f t="shared" si="45"/>
        <v/>
      </c>
      <c r="AH86" s="33" t="str">
        <f t="shared" si="46"/>
        <v/>
      </c>
      <c r="AI86" s="33" t="str">
        <f t="shared" si="47"/>
        <v/>
      </c>
    </row>
    <row r="87" spans="1:35" s="32" customFormat="1" ht="12.75" customHeight="1" x14ac:dyDescent="0.2">
      <c r="A87" s="26" t="s">
        <v>185</v>
      </c>
      <c r="B87" s="26" t="s">
        <v>188</v>
      </c>
      <c r="C87" s="26" t="s">
        <v>189</v>
      </c>
      <c r="D87" s="27" t="s">
        <v>27</v>
      </c>
      <c r="E87" s="27">
        <v>1005320.1281596</v>
      </c>
      <c r="F87" s="28" t="str">
        <f t="shared" si="24"/>
        <v>A-CAM &gt; HC Legacy</v>
      </c>
      <c r="G87" s="29">
        <v>168264</v>
      </c>
      <c r="H87" s="29">
        <v>1077223.24928311</v>
      </c>
      <c r="I87" s="30">
        <f t="shared" si="25"/>
        <v>908959.24928311002</v>
      </c>
      <c r="J87" s="31">
        <f t="shared" si="26"/>
        <v>5.4019828916649431</v>
      </c>
      <c r="L87" s="33">
        <f t="shared" si="27"/>
        <v>1077223.24928311</v>
      </c>
      <c r="M87" s="34"/>
      <c r="N87" s="33" t="str">
        <f t="shared" si="28"/>
        <v/>
      </c>
      <c r="O87" s="34"/>
      <c r="P87" s="33" t="str">
        <f t="shared" si="29"/>
        <v/>
      </c>
      <c r="Q87" s="33" t="str">
        <f t="shared" si="30"/>
        <v/>
      </c>
      <c r="R87" s="35" t="str">
        <f t="shared" si="31"/>
        <v/>
      </c>
      <c r="S87" s="33" t="str">
        <f t="shared" si="32"/>
        <v/>
      </c>
      <c r="T87" s="33" t="str">
        <f t="shared" si="33"/>
        <v/>
      </c>
      <c r="U87" s="33" t="str">
        <f t="shared" si="34"/>
        <v/>
      </c>
      <c r="V87" s="33" t="str">
        <f t="shared" si="35"/>
        <v/>
      </c>
      <c r="W87" s="34"/>
      <c r="X87" s="33" t="str">
        <f t="shared" si="36"/>
        <v/>
      </c>
      <c r="Y87" s="33" t="str">
        <f t="shared" si="37"/>
        <v/>
      </c>
      <c r="Z87" s="35" t="str">
        <f t="shared" si="38"/>
        <v/>
      </c>
      <c r="AA87" s="33" t="str">
        <f t="shared" si="39"/>
        <v/>
      </c>
      <c r="AB87" s="33" t="str">
        <f t="shared" si="40"/>
        <v/>
      </c>
      <c r="AC87" s="33" t="str">
        <f t="shared" si="41"/>
        <v/>
      </c>
      <c r="AD87" s="33" t="str">
        <f t="shared" si="42"/>
        <v/>
      </c>
      <c r="AE87" s="33" t="str">
        <f t="shared" si="43"/>
        <v/>
      </c>
      <c r="AF87" s="33" t="str">
        <f t="shared" si="44"/>
        <v/>
      </c>
      <c r="AG87" s="33" t="str">
        <f t="shared" si="45"/>
        <v/>
      </c>
      <c r="AH87" s="33" t="str">
        <f t="shared" si="46"/>
        <v/>
      </c>
      <c r="AI87" s="33" t="str">
        <f t="shared" si="47"/>
        <v/>
      </c>
    </row>
    <row r="88" spans="1:35" s="32" customFormat="1" ht="12.75" customHeight="1" x14ac:dyDescent="0.2">
      <c r="A88" s="26" t="s">
        <v>185</v>
      </c>
      <c r="B88" s="26" t="s">
        <v>190</v>
      </c>
      <c r="C88" s="26" t="s">
        <v>191</v>
      </c>
      <c r="D88" s="27" t="s">
        <v>27</v>
      </c>
      <c r="E88" s="27">
        <v>8699872.6019104104</v>
      </c>
      <c r="F88" s="28" t="str">
        <f t="shared" si="24"/>
        <v>A-CAM &gt; HC Legacy</v>
      </c>
      <c r="G88" s="29">
        <v>1397754</v>
      </c>
      <c r="H88" s="29">
        <v>10051555.422471501</v>
      </c>
      <c r="I88" s="30">
        <f t="shared" si="25"/>
        <v>8653801.4224715009</v>
      </c>
      <c r="J88" s="31">
        <f t="shared" si="26"/>
        <v>6.1912192148772247</v>
      </c>
      <c r="L88" s="33">
        <f t="shared" si="27"/>
        <v>10051555.422471501</v>
      </c>
      <c r="M88" s="34"/>
      <c r="N88" s="33" t="str">
        <f t="shared" si="28"/>
        <v/>
      </c>
      <c r="O88" s="34"/>
      <c r="P88" s="33" t="str">
        <f t="shared" si="29"/>
        <v/>
      </c>
      <c r="Q88" s="33" t="str">
        <f t="shared" si="30"/>
        <v/>
      </c>
      <c r="R88" s="35" t="str">
        <f t="shared" si="31"/>
        <v/>
      </c>
      <c r="S88" s="33" t="str">
        <f t="shared" si="32"/>
        <v/>
      </c>
      <c r="T88" s="33" t="str">
        <f t="shared" si="33"/>
        <v/>
      </c>
      <c r="U88" s="33" t="str">
        <f t="shared" si="34"/>
        <v/>
      </c>
      <c r="V88" s="33" t="str">
        <f t="shared" si="35"/>
        <v/>
      </c>
      <c r="W88" s="34"/>
      <c r="X88" s="33" t="str">
        <f t="shared" si="36"/>
        <v/>
      </c>
      <c r="Y88" s="33" t="str">
        <f t="shared" si="37"/>
        <v/>
      </c>
      <c r="Z88" s="35" t="str">
        <f t="shared" si="38"/>
        <v/>
      </c>
      <c r="AA88" s="33" t="str">
        <f t="shared" si="39"/>
        <v/>
      </c>
      <c r="AB88" s="33" t="str">
        <f t="shared" si="40"/>
        <v/>
      </c>
      <c r="AC88" s="33" t="str">
        <f t="shared" si="41"/>
        <v/>
      </c>
      <c r="AD88" s="33" t="str">
        <f t="shared" si="42"/>
        <v/>
      </c>
      <c r="AE88" s="33" t="str">
        <f t="shared" si="43"/>
        <v/>
      </c>
      <c r="AF88" s="33" t="str">
        <f t="shared" si="44"/>
        <v/>
      </c>
      <c r="AG88" s="33" t="str">
        <f t="shared" si="45"/>
        <v/>
      </c>
      <c r="AH88" s="33" t="str">
        <f t="shared" si="46"/>
        <v/>
      </c>
      <c r="AI88" s="33" t="str">
        <f t="shared" si="47"/>
        <v/>
      </c>
    </row>
    <row r="89" spans="1:35" s="32" customFormat="1" ht="12.75" customHeight="1" x14ac:dyDescent="0.2">
      <c r="A89" s="26" t="s">
        <v>185</v>
      </c>
      <c r="B89" s="26" t="s">
        <v>176</v>
      </c>
      <c r="C89" s="26" t="s">
        <v>177</v>
      </c>
      <c r="D89" s="27" t="s">
        <v>27</v>
      </c>
      <c r="E89" s="27">
        <v>7650059.2896788111</v>
      </c>
      <c r="F89" s="28" t="str">
        <f t="shared" si="24"/>
        <v>A-CAM &gt; HC Legacy</v>
      </c>
      <c r="G89" s="29">
        <v>2229306</v>
      </c>
      <c r="H89" s="29">
        <v>8701839.1697427649</v>
      </c>
      <c r="I89" s="30">
        <f t="shared" si="25"/>
        <v>6472533.1697427649</v>
      </c>
      <c r="J89" s="31">
        <f t="shared" si="26"/>
        <v>2.9033848066361303</v>
      </c>
      <c r="L89" s="33">
        <f t="shared" si="27"/>
        <v>8701839.1697427649</v>
      </c>
      <c r="M89" s="34"/>
      <c r="N89" s="33" t="str">
        <f t="shared" si="28"/>
        <v/>
      </c>
      <c r="O89" s="34"/>
      <c r="P89" s="33" t="str">
        <f t="shared" si="29"/>
        <v/>
      </c>
      <c r="Q89" s="33" t="str">
        <f t="shared" si="30"/>
        <v/>
      </c>
      <c r="R89" s="35" t="str">
        <f t="shared" si="31"/>
        <v/>
      </c>
      <c r="S89" s="33" t="str">
        <f t="shared" si="32"/>
        <v/>
      </c>
      <c r="T89" s="33" t="str">
        <f t="shared" si="33"/>
        <v/>
      </c>
      <c r="U89" s="33" t="str">
        <f t="shared" si="34"/>
        <v/>
      </c>
      <c r="V89" s="33" t="str">
        <f t="shared" si="35"/>
        <v/>
      </c>
      <c r="W89" s="34"/>
      <c r="X89" s="33" t="str">
        <f t="shared" si="36"/>
        <v/>
      </c>
      <c r="Y89" s="33" t="str">
        <f t="shared" si="37"/>
        <v/>
      </c>
      <c r="Z89" s="35" t="str">
        <f t="shared" si="38"/>
        <v/>
      </c>
      <c r="AA89" s="33" t="str">
        <f t="shared" si="39"/>
        <v/>
      </c>
      <c r="AB89" s="33" t="str">
        <f t="shared" si="40"/>
        <v/>
      </c>
      <c r="AC89" s="33" t="str">
        <f t="shared" si="41"/>
        <v/>
      </c>
      <c r="AD89" s="33" t="str">
        <f t="shared" si="42"/>
        <v/>
      </c>
      <c r="AE89" s="33" t="str">
        <f t="shared" si="43"/>
        <v/>
      </c>
      <c r="AF89" s="33" t="str">
        <f t="shared" si="44"/>
        <v/>
      </c>
      <c r="AG89" s="33" t="str">
        <f t="shared" si="45"/>
        <v/>
      </c>
      <c r="AH89" s="33" t="str">
        <f t="shared" si="46"/>
        <v/>
      </c>
      <c r="AI89" s="33" t="str">
        <f t="shared" si="47"/>
        <v/>
      </c>
    </row>
    <row r="90" spans="1:35" s="32" customFormat="1" ht="12.75" customHeight="1" x14ac:dyDescent="0.2">
      <c r="A90" s="26" t="s">
        <v>185</v>
      </c>
      <c r="B90" s="26" t="s">
        <v>192</v>
      </c>
      <c r="C90" s="26" t="s">
        <v>193</v>
      </c>
      <c r="D90" s="27" t="s">
        <v>27</v>
      </c>
      <c r="E90" s="27">
        <v>520843.37335744698</v>
      </c>
      <c r="F90" s="28" t="str">
        <f t="shared" si="24"/>
        <v>A-CAM &gt; HC Legacy</v>
      </c>
      <c r="G90" s="29">
        <v>154068</v>
      </c>
      <c r="H90" s="29">
        <v>528090.32727092202</v>
      </c>
      <c r="I90" s="30">
        <f t="shared" si="25"/>
        <v>374022.32727092202</v>
      </c>
      <c r="J90" s="31">
        <f t="shared" si="26"/>
        <v>2.4276444639439858</v>
      </c>
      <c r="L90" s="33">
        <f t="shared" si="27"/>
        <v>528090.32727092202</v>
      </c>
      <c r="M90" s="34"/>
      <c r="N90" s="33" t="str">
        <f t="shared" si="28"/>
        <v/>
      </c>
      <c r="O90" s="34"/>
      <c r="P90" s="33" t="str">
        <f t="shared" si="29"/>
        <v/>
      </c>
      <c r="Q90" s="33" t="str">
        <f t="shared" si="30"/>
        <v/>
      </c>
      <c r="R90" s="35" t="str">
        <f t="shared" si="31"/>
        <v/>
      </c>
      <c r="S90" s="33" t="str">
        <f t="shared" si="32"/>
        <v/>
      </c>
      <c r="T90" s="33" t="str">
        <f t="shared" si="33"/>
        <v/>
      </c>
      <c r="U90" s="33" t="str">
        <f t="shared" si="34"/>
        <v/>
      </c>
      <c r="V90" s="33" t="str">
        <f t="shared" si="35"/>
        <v/>
      </c>
      <c r="W90" s="34"/>
      <c r="X90" s="33" t="str">
        <f t="shared" si="36"/>
        <v/>
      </c>
      <c r="Y90" s="33" t="str">
        <f t="shared" si="37"/>
        <v/>
      </c>
      <c r="Z90" s="35" t="str">
        <f t="shared" si="38"/>
        <v/>
      </c>
      <c r="AA90" s="33" t="str">
        <f t="shared" si="39"/>
        <v/>
      </c>
      <c r="AB90" s="33" t="str">
        <f t="shared" si="40"/>
        <v/>
      </c>
      <c r="AC90" s="33" t="str">
        <f t="shared" si="41"/>
        <v/>
      </c>
      <c r="AD90" s="33" t="str">
        <f t="shared" si="42"/>
        <v/>
      </c>
      <c r="AE90" s="33" t="str">
        <f t="shared" si="43"/>
        <v/>
      </c>
      <c r="AF90" s="33" t="str">
        <f t="shared" si="44"/>
        <v/>
      </c>
      <c r="AG90" s="33" t="str">
        <f t="shared" si="45"/>
        <v/>
      </c>
      <c r="AH90" s="33" t="str">
        <f t="shared" si="46"/>
        <v/>
      </c>
      <c r="AI90" s="33" t="str">
        <f t="shared" si="47"/>
        <v/>
      </c>
    </row>
    <row r="91" spans="1:35" s="32" customFormat="1" ht="12.75" customHeight="1" x14ac:dyDescent="0.2">
      <c r="A91" s="26" t="s">
        <v>185</v>
      </c>
      <c r="B91" s="26" t="s">
        <v>33</v>
      </c>
      <c r="C91" s="26" t="s">
        <v>34</v>
      </c>
      <c r="D91" s="27" t="s">
        <v>27</v>
      </c>
      <c r="E91" s="27">
        <v>3454014.751941069</v>
      </c>
      <c r="F91" s="28" t="str">
        <f t="shared" si="24"/>
        <v>A-CAM &gt; HC Legacy</v>
      </c>
      <c r="G91" s="29">
        <v>1523910</v>
      </c>
      <c r="H91" s="29">
        <v>3787578.474739518</v>
      </c>
      <c r="I91" s="30">
        <f t="shared" si="25"/>
        <v>2263668.474739518</v>
      </c>
      <c r="J91" s="31">
        <f t="shared" si="26"/>
        <v>1.4854344907110775</v>
      </c>
      <c r="L91" s="33">
        <f t="shared" si="27"/>
        <v>3787578.474739518</v>
      </c>
      <c r="M91" s="34"/>
      <c r="N91" s="33" t="str">
        <f t="shared" si="28"/>
        <v/>
      </c>
      <c r="O91" s="34"/>
      <c r="P91" s="33" t="str">
        <f t="shared" si="29"/>
        <v/>
      </c>
      <c r="Q91" s="33" t="str">
        <f t="shared" si="30"/>
        <v/>
      </c>
      <c r="R91" s="35" t="str">
        <f t="shared" si="31"/>
        <v/>
      </c>
      <c r="S91" s="33" t="str">
        <f t="shared" si="32"/>
        <v/>
      </c>
      <c r="T91" s="33" t="str">
        <f t="shared" si="33"/>
        <v/>
      </c>
      <c r="U91" s="33" t="str">
        <f t="shared" si="34"/>
        <v/>
      </c>
      <c r="V91" s="33" t="str">
        <f t="shared" si="35"/>
        <v/>
      </c>
      <c r="W91" s="34"/>
      <c r="X91" s="33" t="str">
        <f t="shared" si="36"/>
        <v/>
      </c>
      <c r="Y91" s="33" t="str">
        <f t="shared" si="37"/>
        <v/>
      </c>
      <c r="Z91" s="35" t="str">
        <f t="shared" si="38"/>
        <v/>
      </c>
      <c r="AA91" s="33" t="str">
        <f t="shared" si="39"/>
        <v/>
      </c>
      <c r="AB91" s="33" t="str">
        <f t="shared" si="40"/>
        <v/>
      </c>
      <c r="AC91" s="33" t="str">
        <f t="shared" si="41"/>
        <v/>
      </c>
      <c r="AD91" s="33" t="str">
        <f t="shared" si="42"/>
        <v/>
      </c>
      <c r="AE91" s="33" t="str">
        <f t="shared" si="43"/>
        <v/>
      </c>
      <c r="AF91" s="33" t="str">
        <f t="shared" si="44"/>
        <v/>
      </c>
      <c r="AG91" s="33" t="str">
        <f t="shared" si="45"/>
        <v/>
      </c>
      <c r="AH91" s="33" t="str">
        <f t="shared" si="46"/>
        <v/>
      </c>
      <c r="AI91" s="33" t="str">
        <f t="shared" si="47"/>
        <v/>
      </c>
    </row>
    <row r="92" spans="1:35" s="32" customFormat="1" ht="12.75" customHeight="1" x14ac:dyDescent="0.2">
      <c r="A92" s="26" t="s">
        <v>194</v>
      </c>
      <c r="B92" s="26" t="s">
        <v>195</v>
      </c>
      <c r="C92" s="26" t="s">
        <v>196</v>
      </c>
      <c r="D92" s="27" t="s">
        <v>27</v>
      </c>
      <c r="E92" s="27">
        <v>22466968.03984198</v>
      </c>
      <c r="F92" s="28" t="str">
        <f t="shared" si="24"/>
        <v>A-CAM &gt; HC Legacy</v>
      </c>
      <c r="G92" s="29">
        <v>8659821</v>
      </c>
      <c r="H92" s="29">
        <v>24720787.51944166</v>
      </c>
      <c r="I92" s="30">
        <f t="shared" si="25"/>
        <v>16060966.51944166</v>
      </c>
      <c r="J92" s="31">
        <f t="shared" si="26"/>
        <v>1.8546534067438185</v>
      </c>
      <c r="L92" s="33">
        <f t="shared" si="27"/>
        <v>24720787.51944166</v>
      </c>
      <c r="M92" s="34"/>
      <c r="N92" s="33" t="str">
        <f t="shared" si="28"/>
        <v/>
      </c>
      <c r="O92" s="34"/>
      <c r="P92" s="33" t="str">
        <f t="shared" si="29"/>
        <v/>
      </c>
      <c r="Q92" s="33" t="str">
        <f t="shared" si="30"/>
        <v/>
      </c>
      <c r="R92" s="35" t="str">
        <f t="shared" si="31"/>
        <v/>
      </c>
      <c r="S92" s="33" t="str">
        <f t="shared" si="32"/>
        <v/>
      </c>
      <c r="T92" s="33" t="str">
        <f t="shared" si="33"/>
        <v/>
      </c>
      <c r="U92" s="33" t="str">
        <f t="shared" si="34"/>
        <v/>
      </c>
      <c r="V92" s="33" t="str">
        <f t="shared" si="35"/>
        <v/>
      </c>
      <c r="W92" s="34"/>
      <c r="X92" s="33" t="str">
        <f t="shared" si="36"/>
        <v/>
      </c>
      <c r="Y92" s="33" t="str">
        <f t="shared" si="37"/>
        <v/>
      </c>
      <c r="Z92" s="35" t="str">
        <f t="shared" si="38"/>
        <v/>
      </c>
      <c r="AA92" s="33" t="str">
        <f t="shared" si="39"/>
        <v/>
      </c>
      <c r="AB92" s="33" t="str">
        <f t="shared" si="40"/>
        <v/>
      </c>
      <c r="AC92" s="33" t="str">
        <f t="shared" si="41"/>
        <v/>
      </c>
      <c r="AD92" s="33" t="str">
        <f t="shared" si="42"/>
        <v/>
      </c>
      <c r="AE92" s="33" t="str">
        <f t="shared" si="43"/>
        <v/>
      </c>
      <c r="AF92" s="33" t="str">
        <f t="shared" si="44"/>
        <v/>
      </c>
      <c r="AG92" s="33" t="str">
        <f t="shared" si="45"/>
        <v/>
      </c>
      <c r="AH92" s="33" t="str">
        <f t="shared" si="46"/>
        <v/>
      </c>
      <c r="AI92" s="33" t="str">
        <f t="shared" si="47"/>
        <v/>
      </c>
    </row>
    <row r="93" spans="1:35" s="32" customFormat="1" ht="12.75" customHeight="1" x14ac:dyDescent="0.2">
      <c r="A93" s="26" t="s">
        <v>194</v>
      </c>
      <c r="B93" s="26" t="s">
        <v>197</v>
      </c>
      <c r="C93" s="26" t="s">
        <v>198</v>
      </c>
      <c r="D93" s="27" t="s">
        <v>27</v>
      </c>
      <c r="E93" s="27">
        <v>630897.76081356604</v>
      </c>
      <c r="F93" s="28" t="str">
        <f t="shared" si="24"/>
        <v>A-CAM &gt; HC Legacy</v>
      </c>
      <c r="G93" s="29">
        <v>166242</v>
      </c>
      <c r="H93" s="29">
        <v>779752.53988023603</v>
      </c>
      <c r="I93" s="30">
        <f t="shared" si="25"/>
        <v>613510.53988023603</v>
      </c>
      <c r="J93" s="31">
        <f t="shared" si="26"/>
        <v>3.690466548045837</v>
      </c>
      <c r="L93" s="33">
        <f t="shared" si="27"/>
        <v>779752.53988023603</v>
      </c>
      <c r="M93" s="34"/>
      <c r="N93" s="33" t="str">
        <f t="shared" si="28"/>
        <v/>
      </c>
      <c r="O93" s="34"/>
      <c r="P93" s="33" t="str">
        <f t="shared" si="29"/>
        <v/>
      </c>
      <c r="Q93" s="33" t="str">
        <f t="shared" si="30"/>
        <v/>
      </c>
      <c r="R93" s="35" t="str">
        <f t="shared" si="31"/>
        <v/>
      </c>
      <c r="S93" s="33" t="str">
        <f t="shared" si="32"/>
        <v/>
      </c>
      <c r="T93" s="33" t="str">
        <f t="shared" si="33"/>
        <v/>
      </c>
      <c r="U93" s="33" t="str">
        <f t="shared" si="34"/>
        <v/>
      </c>
      <c r="V93" s="33" t="str">
        <f t="shared" si="35"/>
        <v/>
      </c>
      <c r="W93" s="34"/>
      <c r="X93" s="33" t="str">
        <f t="shared" si="36"/>
        <v/>
      </c>
      <c r="Y93" s="33" t="str">
        <f t="shared" si="37"/>
        <v/>
      </c>
      <c r="Z93" s="35" t="str">
        <f t="shared" si="38"/>
        <v/>
      </c>
      <c r="AA93" s="33" t="str">
        <f t="shared" si="39"/>
        <v/>
      </c>
      <c r="AB93" s="33" t="str">
        <f t="shared" si="40"/>
        <v/>
      </c>
      <c r="AC93" s="33" t="str">
        <f t="shared" si="41"/>
        <v/>
      </c>
      <c r="AD93" s="33" t="str">
        <f t="shared" si="42"/>
        <v/>
      </c>
      <c r="AE93" s="33" t="str">
        <f t="shared" si="43"/>
        <v/>
      </c>
      <c r="AF93" s="33" t="str">
        <f t="shared" si="44"/>
        <v/>
      </c>
      <c r="AG93" s="33" t="str">
        <f t="shared" si="45"/>
        <v/>
      </c>
      <c r="AH93" s="33" t="str">
        <f t="shared" si="46"/>
        <v/>
      </c>
      <c r="AI93" s="33" t="str">
        <f t="shared" si="47"/>
        <v/>
      </c>
    </row>
    <row r="94" spans="1:35" s="32" customFormat="1" ht="12.75" customHeight="1" x14ac:dyDescent="0.2">
      <c r="A94" s="26" t="s">
        <v>194</v>
      </c>
      <c r="B94" s="26" t="s">
        <v>199</v>
      </c>
      <c r="C94" s="26" t="s">
        <v>200</v>
      </c>
      <c r="D94" s="27" t="s">
        <v>27</v>
      </c>
      <c r="E94" s="27">
        <v>2707453.2200363269</v>
      </c>
      <c r="F94" s="28" t="str">
        <f t="shared" si="24"/>
        <v>A-CAM &gt; HC Legacy</v>
      </c>
      <c r="G94" s="29">
        <v>731325</v>
      </c>
      <c r="H94" s="29">
        <v>3095450.6341405958</v>
      </c>
      <c r="I94" s="30">
        <f t="shared" si="25"/>
        <v>2364125.6341405958</v>
      </c>
      <c r="J94" s="31">
        <f t="shared" si="26"/>
        <v>3.2326607652419863</v>
      </c>
      <c r="L94" s="33">
        <f t="shared" si="27"/>
        <v>3095450.6341405958</v>
      </c>
      <c r="M94" s="34"/>
      <c r="N94" s="33" t="str">
        <f t="shared" si="28"/>
        <v/>
      </c>
      <c r="O94" s="34"/>
      <c r="P94" s="33" t="str">
        <f t="shared" si="29"/>
        <v/>
      </c>
      <c r="Q94" s="33" t="str">
        <f t="shared" si="30"/>
        <v/>
      </c>
      <c r="R94" s="35" t="str">
        <f t="shared" si="31"/>
        <v/>
      </c>
      <c r="S94" s="33" t="str">
        <f t="shared" si="32"/>
        <v/>
      </c>
      <c r="T94" s="33" t="str">
        <f t="shared" si="33"/>
        <v/>
      </c>
      <c r="U94" s="33" t="str">
        <f t="shared" si="34"/>
        <v/>
      </c>
      <c r="V94" s="33" t="str">
        <f t="shared" si="35"/>
        <v/>
      </c>
      <c r="W94" s="34"/>
      <c r="X94" s="33" t="str">
        <f t="shared" si="36"/>
        <v/>
      </c>
      <c r="Y94" s="33" t="str">
        <f t="shared" si="37"/>
        <v/>
      </c>
      <c r="Z94" s="35" t="str">
        <f t="shared" si="38"/>
        <v/>
      </c>
      <c r="AA94" s="33" t="str">
        <f t="shared" si="39"/>
        <v/>
      </c>
      <c r="AB94" s="33" t="str">
        <f t="shared" si="40"/>
        <v/>
      </c>
      <c r="AC94" s="33" t="str">
        <f t="shared" si="41"/>
        <v/>
      </c>
      <c r="AD94" s="33" t="str">
        <f t="shared" si="42"/>
        <v/>
      </c>
      <c r="AE94" s="33" t="str">
        <f t="shared" si="43"/>
        <v/>
      </c>
      <c r="AF94" s="33" t="str">
        <f t="shared" si="44"/>
        <v/>
      </c>
      <c r="AG94" s="33" t="str">
        <f t="shared" si="45"/>
        <v/>
      </c>
      <c r="AH94" s="33" t="str">
        <f t="shared" si="46"/>
        <v/>
      </c>
      <c r="AI94" s="33" t="str">
        <f t="shared" si="47"/>
        <v/>
      </c>
    </row>
    <row r="95" spans="1:35" s="32" customFormat="1" ht="12.75" customHeight="1" x14ac:dyDescent="0.2">
      <c r="A95" s="26" t="s">
        <v>194</v>
      </c>
      <c r="B95" s="26" t="s">
        <v>201</v>
      </c>
      <c r="C95" s="26" t="s">
        <v>202</v>
      </c>
      <c r="D95" s="27" t="s">
        <v>27</v>
      </c>
      <c r="E95" s="27">
        <v>1036876.91614539</v>
      </c>
      <c r="F95" s="28" t="str">
        <f t="shared" si="24"/>
        <v>A-CAM &gt; HC Legacy</v>
      </c>
      <c r="G95" s="29">
        <v>372306</v>
      </c>
      <c r="H95" s="29">
        <v>1302031.42466915</v>
      </c>
      <c r="I95" s="30">
        <f t="shared" si="25"/>
        <v>929725.42466915003</v>
      </c>
      <c r="J95" s="31">
        <f t="shared" si="26"/>
        <v>2.497207739518434</v>
      </c>
      <c r="L95" s="33">
        <f t="shared" si="27"/>
        <v>1302031.42466915</v>
      </c>
      <c r="M95" s="34"/>
      <c r="N95" s="33" t="str">
        <f t="shared" si="28"/>
        <v/>
      </c>
      <c r="O95" s="34"/>
      <c r="P95" s="33" t="str">
        <f t="shared" si="29"/>
        <v/>
      </c>
      <c r="Q95" s="33" t="str">
        <f t="shared" si="30"/>
        <v/>
      </c>
      <c r="R95" s="35" t="str">
        <f t="shared" si="31"/>
        <v/>
      </c>
      <c r="S95" s="33" t="str">
        <f t="shared" si="32"/>
        <v/>
      </c>
      <c r="T95" s="33" t="str">
        <f t="shared" si="33"/>
        <v/>
      </c>
      <c r="U95" s="33" t="str">
        <f t="shared" si="34"/>
        <v/>
      </c>
      <c r="V95" s="33" t="str">
        <f t="shared" si="35"/>
        <v/>
      </c>
      <c r="W95" s="34"/>
      <c r="X95" s="33" t="str">
        <f t="shared" si="36"/>
        <v/>
      </c>
      <c r="Y95" s="33" t="str">
        <f t="shared" si="37"/>
        <v/>
      </c>
      <c r="Z95" s="35" t="str">
        <f t="shared" si="38"/>
        <v/>
      </c>
      <c r="AA95" s="33" t="str">
        <f t="shared" si="39"/>
        <v/>
      </c>
      <c r="AB95" s="33" t="str">
        <f t="shared" si="40"/>
        <v/>
      </c>
      <c r="AC95" s="33" t="str">
        <f t="shared" si="41"/>
        <v/>
      </c>
      <c r="AD95" s="33" t="str">
        <f t="shared" si="42"/>
        <v/>
      </c>
      <c r="AE95" s="33" t="str">
        <f t="shared" si="43"/>
        <v/>
      </c>
      <c r="AF95" s="33" t="str">
        <f t="shared" si="44"/>
        <v/>
      </c>
      <c r="AG95" s="33" t="str">
        <f t="shared" si="45"/>
        <v/>
      </c>
      <c r="AH95" s="33" t="str">
        <f t="shared" si="46"/>
        <v/>
      </c>
      <c r="AI95" s="33" t="str">
        <f t="shared" si="47"/>
        <v/>
      </c>
    </row>
    <row r="96" spans="1:35" s="32" customFormat="1" ht="12.75" customHeight="1" x14ac:dyDescent="0.2">
      <c r="A96" s="26" t="s">
        <v>194</v>
      </c>
      <c r="B96" s="26" t="s">
        <v>203</v>
      </c>
      <c r="C96" s="26" t="s">
        <v>204</v>
      </c>
      <c r="D96" s="27" t="s">
        <v>27</v>
      </c>
      <c r="E96" s="27">
        <v>1483539.1181232589</v>
      </c>
      <c r="F96" s="28" t="str">
        <f t="shared" si="24"/>
        <v>A-CAM &gt; HC Legacy</v>
      </c>
      <c r="G96" s="29">
        <v>346386</v>
      </c>
      <c r="H96" s="29">
        <v>1819822.5863722919</v>
      </c>
      <c r="I96" s="30">
        <f t="shared" si="25"/>
        <v>1473436.5863722919</v>
      </c>
      <c r="J96" s="31">
        <f t="shared" si="26"/>
        <v>4.2537417400596214</v>
      </c>
      <c r="L96" s="33">
        <f t="shared" si="27"/>
        <v>1819822.5863722919</v>
      </c>
      <c r="M96" s="34"/>
      <c r="N96" s="33" t="str">
        <f t="shared" si="28"/>
        <v/>
      </c>
      <c r="O96" s="34"/>
      <c r="P96" s="33" t="str">
        <f t="shared" si="29"/>
        <v/>
      </c>
      <c r="Q96" s="33" t="str">
        <f t="shared" si="30"/>
        <v/>
      </c>
      <c r="R96" s="35" t="str">
        <f t="shared" si="31"/>
        <v/>
      </c>
      <c r="S96" s="33" t="str">
        <f t="shared" si="32"/>
        <v/>
      </c>
      <c r="T96" s="33" t="str">
        <f t="shared" si="33"/>
        <v/>
      </c>
      <c r="U96" s="33" t="str">
        <f t="shared" si="34"/>
        <v/>
      </c>
      <c r="V96" s="33" t="str">
        <f t="shared" si="35"/>
        <v/>
      </c>
      <c r="W96" s="34"/>
      <c r="X96" s="33" t="str">
        <f t="shared" si="36"/>
        <v/>
      </c>
      <c r="Y96" s="33" t="str">
        <f t="shared" si="37"/>
        <v/>
      </c>
      <c r="Z96" s="35" t="str">
        <f t="shared" si="38"/>
        <v/>
      </c>
      <c r="AA96" s="33" t="str">
        <f t="shared" si="39"/>
        <v/>
      </c>
      <c r="AB96" s="33" t="str">
        <f t="shared" si="40"/>
        <v/>
      </c>
      <c r="AC96" s="33" t="str">
        <f t="shared" si="41"/>
        <v/>
      </c>
      <c r="AD96" s="33" t="str">
        <f t="shared" si="42"/>
        <v/>
      </c>
      <c r="AE96" s="33" t="str">
        <f t="shared" si="43"/>
        <v/>
      </c>
      <c r="AF96" s="33" t="str">
        <f t="shared" si="44"/>
        <v/>
      </c>
      <c r="AG96" s="33" t="str">
        <f t="shared" si="45"/>
        <v/>
      </c>
      <c r="AH96" s="33" t="str">
        <f t="shared" si="46"/>
        <v/>
      </c>
      <c r="AI96" s="33" t="str">
        <f t="shared" si="47"/>
        <v/>
      </c>
    </row>
    <row r="97" spans="1:35" s="32" customFormat="1" ht="12.75" customHeight="1" x14ac:dyDescent="0.2">
      <c r="A97" s="26" t="s">
        <v>194</v>
      </c>
      <c r="B97" s="26" t="s">
        <v>101</v>
      </c>
      <c r="C97" s="26" t="s">
        <v>102</v>
      </c>
      <c r="D97" s="27" t="s">
        <v>27</v>
      </c>
      <c r="E97" s="27">
        <v>660042.38674397895</v>
      </c>
      <c r="F97" s="28" t="str">
        <f t="shared" si="24"/>
        <v>A-CAM &gt; HC Legacy</v>
      </c>
      <c r="G97" s="29">
        <v>221442</v>
      </c>
      <c r="H97" s="29">
        <v>782306.92915940599</v>
      </c>
      <c r="I97" s="30">
        <f t="shared" si="25"/>
        <v>560864.92915940599</v>
      </c>
      <c r="J97" s="31">
        <f t="shared" si="26"/>
        <v>2.5327847886101371</v>
      </c>
      <c r="L97" s="33">
        <f t="shared" si="27"/>
        <v>782306.92915940599</v>
      </c>
      <c r="M97" s="34"/>
      <c r="N97" s="33" t="str">
        <f t="shared" si="28"/>
        <v/>
      </c>
      <c r="O97" s="34"/>
      <c r="P97" s="33" t="str">
        <f t="shared" si="29"/>
        <v/>
      </c>
      <c r="Q97" s="33" t="str">
        <f t="shared" si="30"/>
        <v/>
      </c>
      <c r="R97" s="35" t="str">
        <f t="shared" si="31"/>
        <v/>
      </c>
      <c r="S97" s="33" t="str">
        <f t="shared" si="32"/>
        <v/>
      </c>
      <c r="T97" s="33" t="str">
        <f t="shared" si="33"/>
        <v/>
      </c>
      <c r="U97" s="33" t="str">
        <f t="shared" si="34"/>
        <v/>
      </c>
      <c r="V97" s="33" t="str">
        <f t="shared" si="35"/>
        <v/>
      </c>
      <c r="W97" s="34"/>
      <c r="X97" s="33" t="str">
        <f t="shared" si="36"/>
        <v/>
      </c>
      <c r="Y97" s="33" t="str">
        <f t="shared" si="37"/>
        <v/>
      </c>
      <c r="Z97" s="35" t="str">
        <f t="shared" si="38"/>
        <v/>
      </c>
      <c r="AA97" s="33" t="str">
        <f t="shared" si="39"/>
        <v/>
      </c>
      <c r="AB97" s="33" t="str">
        <f t="shared" si="40"/>
        <v/>
      </c>
      <c r="AC97" s="33" t="str">
        <f t="shared" si="41"/>
        <v/>
      </c>
      <c r="AD97" s="33" t="str">
        <f t="shared" si="42"/>
        <v/>
      </c>
      <c r="AE97" s="33" t="str">
        <f t="shared" si="43"/>
        <v/>
      </c>
      <c r="AF97" s="33" t="str">
        <f t="shared" si="44"/>
        <v/>
      </c>
      <c r="AG97" s="33" t="str">
        <f t="shared" si="45"/>
        <v/>
      </c>
      <c r="AH97" s="33" t="str">
        <f t="shared" si="46"/>
        <v/>
      </c>
      <c r="AI97" s="33" t="str">
        <f t="shared" si="47"/>
        <v/>
      </c>
    </row>
    <row r="98" spans="1:35" s="32" customFormat="1" ht="12.75" customHeight="1" x14ac:dyDescent="0.2">
      <c r="A98" s="26" t="s">
        <v>194</v>
      </c>
      <c r="B98" s="26" t="s">
        <v>205</v>
      </c>
      <c r="C98" s="26" t="s">
        <v>206</v>
      </c>
      <c r="D98" s="27" t="s">
        <v>27</v>
      </c>
      <c r="E98" s="27">
        <v>344870.59004427597</v>
      </c>
      <c r="F98" s="28" t="str">
        <f t="shared" si="24"/>
        <v>A-CAM &gt; HC Legacy</v>
      </c>
      <c r="G98" s="29">
        <v>58836</v>
      </c>
      <c r="H98" s="29">
        <v>391680.67437183898</v>
      </c>
      <c r="I98" s="30">
        <f t="shared" si="25"/>
        <v>332844.67437183898</v>
      </c>
      <c r="J98" s="31">
        <f t="shared" si="26"/>
        <v>5.6571601463702317</v>
      </c>
      <c r="L98" s="33">
        <f t="shared" si="27"/>
        <v>391680.67437183898</v>
      </c>
      <c r="M98" s="34"/>
      <c r="N98" s="33" t="str">
        <f t="shared" si="28"/>
        <v/>
      </c>
      <c r="O98" s="34"/>
      <c r="P98" s="33" t="str">
        <f t="shared" si="29"/>
        <v/>
      </c>
      <c r="Q98" s="33" t="str">
        <f t="shared" si="30"/>
        <v/>
      </c>
      <c r="R98" s="35" t="str">
        <f t="shared" si="31"/>
        <v/>
      </c>
      <c r="S98" s="33" t="str">
        <f t="shared" si="32"/>
        <v/>
      </c>
      <c r="T98" s="33" t="str">
        <f t="shared" si="33"/>
        <v/>
      </c>
      <c r="U98" s="33" t="str">
        <f t="shared" si="34"/>
        <v/>
      </c>
      <c r="V98" s="33" t="str">
        <f t="shared" si="35"/>
        <v/>
      </c>
      <c r="W98" s="34"/>
      <c r="X98" s="33" t="str">
        <f t="shared" si="36"/>
        <v/>
      </c>
      <c r="Y98" s="33" t="str">
        <f t="shared" si="37"/>
        <v/>
      </c>
      <c r="Z98" s="35" t="str">
        <f t="shared" si="38"/>
        <v/>
      </c>
      <c r="AA98" s="33" t="str">
        <f t="shared" si="39"/>
        <v/>
      </c>
      <c r="AB98" s="33" t="str">
        <f t="shared" si="40"/>
        <v/>
      </c>
      <c r="AC98" s="33" t="str">
        <f t="shared" si="41"/>
        <v/>
      </c>
      <c r="AD98" s="33" t="str">
        <f t="shared" si="42"/>
        <v/>
      </c>
      <c r="AE98" s="33" t="str">
        <f t="shared" si="43"/>
        <v/>
      </c>
      <c r="AF98" s="33" t="str">
        <f t="shared" si="44"/>
        <v/>
      </c>
      <c r="AG98" s="33" t="str">
        <f t="shared" si="45"/>
        <v/>
      </c>
      <c r="AH98" s="33" t="str">
        <f t="shared" si="46"/>
        <v/>
      </c>
      <c r="AI98" s="33" t="str">
        <f t="shared" si="47"/>
        <v/>
      </c>
    </row>
    <row r="99" spans="1:35" s="32" customFormat="1" ht="12.75" customHeight="1" x14ac:dyDescent="0.2">
      <c r="A99" s="26" t="s">
        <v>194</v>
      </c>
      <c r="B99" s="26" t="s">
        <v>113</v>
      </c>
      <c r="C99" s="26" t="s">
        <v>114</v>
      </c>
      <c r="D99" s="27" t="s">
        <v>27</v>
      </c>
      <c r="E99" s="27">
        <v>7648208.3006579606</v>
      </c>
      <c r="F99" s="28" t="str">
        <f t="shared" si="24"/>
        <v>A-CAM &gt; HC Legacy</v>
      </c>
      <c r="G99" s="29">
        <v>1872648</v>
      </c>
      <c r="H99" s="29">
        <v>8354480.8227893207</v>
      </c>
      <c r="I99" s="30">
        <f t="shared" si="25"/>
        <v>6481832.8227893207</v>
      </c>
      <c r="J99" s="31">
        <f t="shared" si="26"/>
        <v>3.4613193845235841</v>
      </c>
      <c r="L99" s="33">
        <f t="shared" si="27"/>
        <v>8354480.8227893207</v>
      </c>
      <c r="M99" s="34"/>
      <c r="N99" s="33" t="str">
        <f t="shared" si="28"/>
        <v/>
      </c>
      <c r="O99" s="34"/>
      <c r="P99" s="33" t="str">
        <f t="shared" si="29"/>
        <v/>
      </c>
      <c r="Q99" s="33" t="str">
        <f t="shared" si="30"/>
        <v/>
      </c>
      <c r="R99" s="35" t="str">
        <f t="shared" si="31"/>
        <v/>
      </c>
      <c r="S99" s="33" t="str">
        <f t="shared" si="32"/>
        <v/>
      </c>
      <c r="T99" s="33" t="str">
        <f t="shared" si="33"/>
        <v/>
      </c>
      <c r="U99" s="33" t="str">
        <f t="shared" si="34"/>
        <v/>
      </c>
      <c r="V99" s="33" t="str">
        <f t="shared" si="35"/>
        <v/>
      </c>
      <c r="W99" s="34"/>
      <c r="X99" s="33" t="str">
        <f t="shared" si="36"/>
        <v/>
      </c>
      <c r="Y99" s="33" t="str">
        <f t="shared" si="37"/>
        <v/>
      </c>
      <c r="Z99" s="35" t="str">
        <f t="shared" si="38"/>
        <v/>
      </c>
      <c r="AA99" s="33" t="str">
        <f t="shared" si="39"/>
        <v/>
      </c>
      <c r="AB99" s="33" t="str">
        <f t="shared" si="40"/>
        <v/>
      </c>
      <c r="AC99" s="33" t="str">
        <f t="shared" si="41"/>
        <v/>
      </c>
      <c r="AD99" s="33" t="str">
        <f t="shared" si="42"/>
        <v/>
      </c>
      <c r="AE99" s="33" t="str">
        <f t="shared" si="43"/>
        <v/>
      </c>
      <c r="AF99" s="33" t="str">
        <f t="shared" si="44"/>
        <v/>
      </c>
      <c r="AG99" s="33" t="str">
        <f t="shared" si="45"/>
        <v/>
      </c>
      <c r="AH99" s="33" t="str">
        <f t="shared" si="46"/>
        <v/>
      </c>
      <c r="AI99" s="33" t="str">
        <f t="shared" si="47"/>
        <v/>
      </c>
    </row>
    <row r="100" spans="1:35" s="32" customFormat="1" ht="12.75" customHeight="1" x14ac:dyDescent="0.2">
      <c r="A100" s="26" t="s">
        <v>194</v>
      </c>
      <c r="B100" s="26" t="s">
        <v>207</v>
      </c>
      <c r="C100" s="26" t="s">
        <v>208</v>
      </c>
      <c r="D100" s="27" t="s">
        <v>27</v>
      </c>
      <c r="E100" s="27">
        <v>3255068.5107353819</v>
      </c>
      <c r="F100" s="28" t="str">
        <f t="shared" si="24"/>
        <v>A-CAM &gt; HC Legacy</v>
      </c>
      <c r="G100" s="29">
        <v>883821</v>
      </c>
      <c r="H100" s="29">
        <v>3501248.6469167704</v>
      </c>
      <c r="I100" s="30">
        <f t="shared" si="25"/>
        <v>2617427.6469167704</v>
      </c>
      <c r="J100" s="31">
        <f t="shared" si="26"/>
        <v>2.9614906716594995</v>
      </c>
      <c r="L100" s="33">
        <f t="shared" si="27"/>
        <v>3501248.6469167704</v>
      </c>
      <c r="M100" s="34"/>
      <c r="N100" s="33" t="str">
        <f t="shared" si="28"/>
        <v/>
      </c>
      <c r="O100" s="34"/>
      <c r="P100" s="33" t="str">
        <f t="shared" si="29"/>
        <v/>
      </c>
      <c r="Q100" s="33" t="str">
        <f t="shared" si="30"/>
        <v/>
      </c>
      <c r="R100" s="35" t="str">
        <f t="shared" si="31"/>
        <v/>
      </c>
      <c r="S100" s="33" t="str">
        <f t="shared" si="32"/>
        <v/>
      </c>
      <c r="T100" s="33" t="str">
        <f t="shared" si="33"/>
        <v/>
      </c>
      <c r="U100" s="33" t="str">
        <f t="shared" si="34"/>
        <v/>
      </c>
      <c r="V100" s="33" t="str">
        <f t="shared" si="35"/>
        <v/>
      </c>
      <c r="W100" s="34"/>
      <c r="X100" s="33" t="str">
        <f t="shared" si="36"/>
        <v/>
      </c>
      <c r="Y100" s="33" t="str">
        <f t="shared" si="37"/>
        <v/>
      </c>
      <c r="Z100" s="35" t="str">
        <f t="shared" si="38"/>
        <v/>
      </c>
      <c r="AA100" s="33" t="str">
        <f t="shared" si="39"/>
        <v/>
      </c>
      <c r="AB100" s="33" t="str">
        <f t="shared" si="40"/>
        <v/>
      </c>
      <c r="AC100" s="33" t="str">
        <f t="shared" si="41"/>
        <v/>
      </c>
      <c r="AD100" s="33" t="str">
        <f t="shared" si="42"/>
        <v/>
      </c>
      <c r="AE100" s="33" t="str">
        <f t="shared" si="43"/>
        <v/>
      </c>
      <c r="AF100" s="33" t="str">
        <f t="shared" si="44"/>
        <v/>
      </c>
      <c r="AG100" s="33" t="str">
        <f t="shared" si="45"/>
        <v/>
      </c>
      <c r="AH100" s="33" t="str">
        <f t="shared" si="46"/>
        <v/>
      </c>
      <c r="AI100" s="33" t="str">
        <f t="shared" si="47"/>
        <v/>
      </c>
    </row>
    <row r="101" spans="1:35" s="32" customFormat="1" ht="12.75" customHeight="1" x14ac:dyDescent="0.2">
      <c r="A101" s="26" t="s">
        <v>194</v>
      </c>
      <c r="B101" s="26" t="s">
        <v>209</v>
      </c>
      <c r="C101" s="26" t="s">
        <v>210</v>
      </c>
      <c r="D101" s="27" t="s">
        <v>27</v>
      </c>
      <c r="E101" s="27">
        <v>5542365.8598472495</v>
      </c>
      <c r="F101" s="28" t="str">
        <f t="shared" si="24"/>
        <v>A-CAM &gt; HC Legacy</v>
      </c>
      <c r="G101" s="29">
        <v>3056055</v>
      </c>
      <c r="H101" s="29">
        <v>6371431.3034105599</v>
      </c>
      <c r="I101" s="30">
        <f t="shared" si="25"/>
        <v>3315376.3034105599</v>
      </c>
      <c r="J101" s="31">
        <f t="shared" si="26"/>
        <v>1.0848549202846676</v>
      </c>
      <c r="L101" s="33">
        <f t="shared" si="27"/>
        <v>6371431.3034105599</v>
      </c>
      <c r="M101" s="34"/>
      <c r="N101" s="33" t="str">
        <f t="shared" si="28"/>
        <v/>
      </c>
      <c r="O101" s="34"/>
      <c r="P101" s="33" t="str">
        <f t="shared" si="29"/>
        <v/>
      </c>
      <c r="Q101" s="33" t="str">
        <f t="shared" si="30"/>
        <v/>
      </c>
      <c r="R101" s="35" t="str">
        <f t="shared" si="31"/>
        <v/>
      </c>
      <c r="S101" s="33" t="str">
        <f t="shared" si="32"/>
        <v/>
      </c>
      <c r="T101" s="33" t="str">
        <f t="shared" si="33"/>
        <v/>
      </c>
      <c r="U101" s="33" t="str">
        <f t="shared" si="34"/>
        <v/>
      </c>
      <c r="V101" s="33" t="str">
        <f t="shared" si="35"/>
        <v/>
      </c>
      <c r="W101" s="34"/>
      <c r="X101" s="33" t="str">
        <f t="shared" si="36"/>
        <v/>
      </c>
      <c r="Y101" s="33" t="str">
        <f t="shared" si="37"/>
        <v/>
      </c>
      <c r="Z101" s="35" t="str">
        <f t="shared" si="38"/>
        <v/>
      </c>
      <c r="AA101" s="33" t="str">
        <f t="shared" si="39"/>
        <v/>
      </c>
      <c r="AB101" s="33" t="str">
        <f t="shared" si="40"/>
        <v/>
      </c>
      <c r="AC101" s="33" t="str">
        <f t="shared" si="41"/>
        <v/>
      </c>
      <c r="AD101" s="33" t="str">
        <f t="shared" si="42"/>
        <v/>
      </c>
      <c r="AE101" s="33" t="str">
        <f t="shared" si="43"/>
        <v/>
      </c>
      <c r="AF101" s="33" t="str">
        <f t="shared" si="44"/>
        <v/>
      </c>
      <c r="AG101" s="33" t="str">
        <f t="shared" si="45"/>
        <v/>
      </c>
      <c r="AH101" s="33" t="str">
        <f t="shared" si="46"/>
        <v/>
      </c>
      <c r="AI101" s="33" t="str">
        <f t="shared" si="47"/>
        <v/>
      </c>
    </row>
    <row r="102" spans="1:35" s="32" customFormat="1" ht="12.75" customHeight="1" x14ac:dyDescent="0.2">
      <c r="A102" s="26" t="s">
        <v>194</v>
      </c>
      <c r="B102" s="26" t="s">
        <v>207</v>
      </c>
      <c r="C102" s="26" t="s">
        <v>208</v>
      </c>
      <c r="D102" s="27" t="s">
        <v>27</v>
      </c>
      <c r="E102" s="27">
        <v>467043.64031065401</v>
      </c>
      <c r="F102" s="28" t="str">
        <f t="shared" si="24"/>
        <v>A-CAM &gt; HC Legacy</v>
      </c>
      <c r="G102" s="29">
        <v>114204</v>
      </c>
      <c r="H102" s="29">
        <v>611098.69540842401</v>
      </c>
      <c r="I102" s="30">
        <f t="shared" si="25"/>
        <v>496894.69540842401</v>
      </c>
      <c r="J102" s="31">
        <f t="shared" si="26"/>
        <v>4.3509395065709082</v>
      </c>
      <c r="L102" s="33">
        <f t="shared" si="27"/>
        <v>611098.69540842401</v>
      </c>
      <c r="M102" s="34"/>
      <c r="N102" s="33" t="str">
        <f t="shared" si="28"/>
        <v/>
      </c>
      <c r="O102" s="34"/>
      <c r="P102" s="33" t="str">
        <f t="shared" si="29"/>
        <v/>
      </c>
      <c r="Q102" s="33" t="str">
        <f t="shared" si="30"/>
        <v/>
      </c>
      <c r="R102" s="35" t="str">
        <f t="shared" si="31"/>
        <v/>
      </c>
      <c r="S102" s="33" t="str">
        <f t="shared" si="32"/>
        <v/>
      </c>
      <c r="T102" s="33" t="str">
        <f t="shared" si="33"/>
        <v/>
      </c>
      <c r="U102" s="33" t="str">
        <f t="shared" si="34"/>
        <v/>
      </c>
      <c r="V102" s="33" t="str">
        <f t="shared" si="35"/>
        <v/>
      </c>
      <c r="W102" s="34"/>
      <c r="X102" s="33" t="str">
        <f t="shared" si="36"/>
        <v/>
      </c>
      <c r="Y102" s="33" t="str">
        <f t="shared" si="37"/>
        <v/>
      </c>
      <c r="Z102" s="35" t="str">
        <f t="shared" si="38"/>
        <v/>
      </c>
      <c r="AA102" s="33" t="str">
        <f t="shared" si="39"/>
        <v/>
      </c>
      <c r="AB102" s="33" t="str">
        <f t="shared" si="40"/>
        <v/>
      </c>
      <c r="AC102" s="33" t="str">
        <f t="shared" si="41"/>
        <v/>
      </c>
      <c r="AD102" s="33" t="str">
        <f t="shared" si="42"/>
        <v/>
      </c>
      <c r="AE102" s="33" t="str">
        <f t="shared" si="43"/>
        <v/>
      </c>
      <c r="AF102" s="33" t="str">
        <f t="shared" si="44"/>
        <v/>
      </c>
      <c r="AG102" s="33" t="str">
        <f t="shared" si="45"/>
        <v/>
      </c>
      <c r="AH102" s="33" t="str">
        <f t="shared" si="46"/>
        <v/>
      </c>
      <c r="AI102" s="33" t="str">
        <f t="shared" si="47"/>
        <v/>
      </c>
    </row>
    <row r="103" spans="1:35" s="32" customFormat="1" ht="12.75" customHeight="1" x14ac:dyDescent="0.2">
      <c r="A103" s="26" t="s">
        <v>194</v>
      </c>
      <c r="B103" s="26" t="s">
        <v>33</v>
      </c>
      <c r="C103" s="26" t="s">
        <v>34</v>
      </c>
      <c r="D103" s="27" t="s">
        <v>27</v>
      </c>
      <c r="E103" s="27">
        <v>5314611.1147345807</v>
      </c>
      <c r="F103" s="28" t="str">
        <f t="shared" si="24"/>
        <v>A-CAM &gt; HC Legacy</v>
      </c>
      <c r="G103" s="29">
        <v>3247845</v>
      </c>
      <c r="H103" s="29">
        <v>5680586.7484873189</v>
      </c>
      <c r="I103" s="30">
        <f t="shared" si="25"/>
        <v>2432741.7484873189</v>
      </c>
      <c r="J103" s="31">
        <f t="shared" si="26"/>
        <v>0.74903258883577228</v>
      </c>
      <c r="L103" s="33">
        <f t="shared" si="27"/>
        <v>5680586.7484873189</v>
      </c>
      <c r="M103" s="34"/>
      <c r="N103" s="33" t="str">
        <f t="shared" si="28"/>
        <v/>
      </c>
      <c r="O103" s="34"/>
      <c r="P103" s="33" t="str">
        <f t="shared" si="29"/>
        <v/>
      </c>
      <c r="Q103" s="33" t="str">
        <f t="shared" si="30"/>
        <v/>
      </c>
      <c r="R103" s="35" t="str">
        <f t="shared" si="31"/>
        <v/>
      </c>
      <c r="S103" s="33" t="str">
        <f t="shared" si="32"/>
        <v/>
      </c>
      <c r="T103" s="33" t="str">
        <f t="shared" si="33"/>
        <v/>
      </c>
      <c r="U103" s="33" t="str">
        <f t="shared" si="34"/>
        <v/>
      </c>
      <c r="V103" s="33" t="str">
        <f t="shared" si="35"/>
        <v/>
      </c>
      <c r="W103" s="34"/>
      <c r="X103" s="33" t="str">
        <f t="shared" si="36"/>
        <v/>
      </c>
      <c r="Y103" s="33" t="str">
        <f t="shared" si="37"/>
        <v/>
      </c>
      <c r="Z103" s="35" t="str">
        <f t="shared" si="38"/>
        <v/>
      </c>
      <c r="AA103" s="33" t="str">
        <f t="shared" si="39"/>
        <v/>
      </c>
      <c r="AB103" s="33" t="str">
        <f t="shared" si="40"/>
        <v/>
      </c>
      <c r="AC103" s="33" t="str">
        <f t="shared" si="41"/>
        <v/>
      </c>
      <c r="AD103" s="33" t="str">
        <f t="shared" si="42"/>
        <v/>
      </c>
      <c r="AE103" s="33" t="str">
        <f t="shared" si="43"/>
        <v/>
      </c>
      <c r="AF103" s="33" t="str">
        <f t="shared" si="44"/>
        <v/>
      </c>
      <c r="AG103" s="33" t="str">
        <f t="shared" si="45"/>
        <v/>
      </c>
      <c r="AH103" s="33" t="str">
        <f t="shared" si="46"/>
        <v/>
      </c>
      <c r="AI103" s="33" t="str">
        <f t="shared" si="47"/>
        <v/>
      </c>
    </row>
    <row r="104" spans="1:35" s="32" customFormat="1" ht="12.75" customHeight="1" x14ac:dyDescent="0.2">
      <c r="A104" s="26" t="s">
        <v>194</v>
      </c>
      <c r="B104" s="26" t="s">
        <v>211</v>
      </c>
      <c r="C104" s="26" t="s">
        <v>212</v>
      </c>
      <c r="D104" s="27" t="s">
        <v>27</v>
      </c>
      <c r="E104" s="27">
        <v>7068281.4145169398</v>
      </c>
      <c r="F104" s="28" t="str">
        <f t="shared" si="24"/>
        <v>A-CAM &gt; HC Legacy</v>
      </c>
      <c r="G104" s="29">
        <v>1780230</v>
      </c>
      <c r="H104" s="29">
        <v>8405564.7383350506</v>
      </c>
      <c r="I104" s="30">
        <f t="shared" si="25"/>
        <v>6625334.7383350506</v>
      </c>
      <c r="J104" s="31">
        <f t="shared" si="26"/>
        <v>3.7216172844716979</v>
      </c>
      <c r="L104" s="33">
        <f t="shared" si="27"/>
        <v>8405564.7383350506</v>
      </c>
      <c r="M104" s="34"/>
      <c r="N104" s="33" t="str">
        <f t="shared" si="28"/>
        <v/>
      </c>
      <c r="O104" s="34"/>
      <c r="P104" s="33" t="str">
        <f t="shared" si="29"/>
        <v/>
      </c>
      <c r="Q104" s="33" t="str">
        <f t="shared" si="30"/>
        <v/>
      </c>
      <c r="R104" s="35" t="str">
        <f t="shared" si="31"/>
        <v/>
      </c>
      <c r="S104" s="33" t="str">
        <f t="shared" si="32"/>
        <v/>
      </c>
      <c r="T104" s="33" t="str">
        <f t="shared" si="33"/>
        <v/>
      </c>
      <c r="U104" s="33" t="str">
        <f t="shared" si="34"/>
        <v/>
      </c>
      <c r="V104" s="33" t="str">
        <f t="shared" si="35"/>
        <v/>
      </c>
      <c r="W104" s="34"/>
      <c r="X104" s="33" t="str">
        <f t="shared" si="36"/>
        <v/>
      </c>
      <c r="Y104" s="33" t="str">
        <f t="shared" si="37"/>
        <v/>
      </c>
      <c r="Z104" s="35" t="str">
        <f t="shared" si="38"/>
        <v/>
      </c>
      <c r="AA104" s="33" t="str">
        <f t="shared" si="39"/>
        <v/>
      </c>
      <c r="AB104" s="33" t="str">
        <f t="shared" si="40"/>
        <v/>
      </c>
      <c r="AC104" s="33" t="str">
        <f t="shared" si="41"/>
        <v/>
      </c>
      <c r="AD104" s="33" t="str">
        <f t="shared" si="42"/>
        <v/>
      </c>
      <c r="AE104" s="33" t="str">
        <f t="shared" si="43"/>
        <v/>
      </c>
      <c r="AF104" s="33" t="str">
        <f t="shared" si="44"/>
        <v/>
      </c>
      <c r="AG104" s="33" t="str">
        <f t="shared" si="45"/>
        <v/>
      </c>
      <c r="AH104" s="33" t="str">
        <f t="shared" si="46"/>
        <v/>
      </c>
      <c r="AI104" s="33" t="str">
        <f t="shared" si="47"/>
        <v/>
      </c>
    </row>
    <row r="105" spans="1:35" s="32" customFormat="1" ht="12.75" customHeight="1" x14ac:dyDescent="0.2">
      <c r="A105" s="26" t="s">
        <v>213</v>
      </c>
      <c r="B105" s="26" t="s">
        <v>214</v>
      </c>
      <c r="C105" s="26" t="s">
        <v>215</v>
      </c>
      <c r="D105" s="27" t="s">
        <v>27</v>
      </c>
      <c r="E105" s="27">
        <v>1768556.6680935021</v>
      </c>
      <c r="F105" s="28" t="str">
        <f t="shared" si="24"/>
        <v>A-CAM &gt; HC Legacy</v>
      </c>
      <c r="G105" s="29">
        <v>468972</v>
      </c>
      <c r="H105" s="29">
        <v>2157273.9972123578</v>
      </c>
      <c r="I105" s="30">
        <f t="shared" si="25"/>
        <v>1688301.9972123578</v>
      </c>
      <c r="J105" s="31">
        <f t="shared" si="26"/>
        <v>3.600005964561547</v>
      </c>
      <c r="L105" s="33">
        <f t="shared" si="27"/>
        <v>2157273.9972123578</v>
      </c>
      <c r="M105" s="34"/>
      <c r="N105" s="33" t="str">
        <f t="shared" si="28"/>
        <v/>
      </c>
      <c r="O105" s="34"/>
      <c r="P105" s="33" t="str">
        <f t="shared" si="29"/>
        <v/>
      </c>
      <c r="Q105" s="33" t="str">
        <f t="shared" si="30"/>
        <v/>
      </c>
      <c r="R105" s="35" t="str">
        <f t="shared" si="31"/>
        <v/>
      </c>
      <c r="S105" s="33" t="str">
        <f t="shared" si="32"/>
        <v/>
      </c>
      <c r="T105" s="33" t="str">
        <f t="shared" si="33"/>
        <v/>
      </c>
      <c r="U105" s="33" t="str">
        <f t="shared" si="34"/>
        <v/>
      </c>
      <c r="V105" s="33" t="str">
        <f t="shared" si="35"/>
        <v/>
      </c>
      <c r="W105" s="34"/>
      <c r="X105" s="33" t="str">
        <f t="shared" si="36"/>
        <v/>
      </c>
      <c r="Y105" s="33" t="str">
        <f t="shared" si="37"/>
        <v/>
      </c>
      <c r="Z105" s="35" t="str">
        <f t="shared" si="38"/>
        <v/>
      </c>
      <c r="AA105" s="33" t="str">
        <f t="shared" si="39"/>
        <v/>
      </c>
      <c r="AB105" s="33" t="str">
        <f t="shared" si="40"/>
        <v/>
      </c>
      <c r="AC105" s="33" t="str">
        <f t="shared" si="41"/>
        <v/>
      </c>
      <c r="AD105" s="33" t="str">
        <f t="shared" si="42"/>
        <v/>
      </c>
      <c r="AE105" s="33" t="str">
        <f t="shared" si="43"/>
        <v/>
      </c>
      <c r="AF105" s="33" t="str">
        <f t="shared" si="44"/>
        <v/>
      </c>
      <c r="AG105" s="33" t="str">
        <f t="shared" si="45"/>
        <v/>
      </c>
      <c r="AH105" s="33" t="str">
        <f t="shared" si="46"/>
        <v/>
      </c>
      <c r="AI105" s="33" t="str">
        <f t="shared" si="47"/>
        <v/>
      </c>
    </row>
    <row r="106" spans="1:35" s="32" customFormat="1" ht="12.75" customHeight="1" x14ac:dyDescent="0.2">
      <c r="A106" s="26" t="s">
        <v>213</v>
      </c>
      <c r="B106" s="26" t="s">
        <v>216</v>
      </c>
      <c r="C106" s="26" t="s">
        <v>217</v>
      </c>
      <c r="D106" s="27" t="s">
        <v>27</v>
      </c>
      <c r="E106" s="27">
        <v>1904055.1601839201</v>
      </c>
      <c r="F106" s="28" t="str">
        <f t="shared" si="24"/>
        <v>A-CAM &gt; HC Legacy</v>
      </c>
      <c r="G106" s="29">
        <v>1849596</v>
      </c>
      <c r="H106" s="29">
        <v>2306934.7052540202</v>
      </c>
      <c r="I106" s="30">
        <f t="shared" si="25"/>
        <v>457338.70525402017</v>
      </c>
      <c r="J106" s="31">
        <f t="shared" si="26"/>
        <v>0.24726410808307336</v>
      </c>
      <c r="L106" s="33">
        <f t="shared" si="27"/>
        <v>2306934.7052540202</v>
      </c>
      <c r="M106" s="34"/>
      <c r="N106" s="33" t="str">
        <f t="shared" si="28"/>
        <v/>
      </c>
      <c r="O106" s="34"/>
      <c r="P106" s="33" t="str">
        <f t="shared" si="29"/>
        <v/>
      </c>
      <c r="Q106" s="33" t="str">
        <f t="shared" si="30"/>
        <v/>
      </c>
      <c r="R106" s="35" t="str">
        <f t="shared" si="31"/>
        <v/>
      </c>
      <c r="S106" s="33" t="str">
        <f t="shared" si="32"/>
        <v/>
      </c>
      <c r="T106" s="33" t="str">
        <f t="shared" si="33"/>
        <v/>
      </c>
      <c r="U106" s="33" t="str">
        <f t="shared" si="34"/>
        <v/>
      </c>
      <c r="V106" s="33" t="str">
        <f t="shared" si="35"/>
        <v/>
      </c>
      <c r="W106" s="34"/>
      <c r="X106" s="33" t="str">
        <f t="shared" si="36"/>
        <v/>
      </c>
      <c r="Y106" s="33" t="str">
        <f t="shared" si="37"/>
        <v/>
      </c>
      <c r="Z106" s="35" t="str">
        <f t="shared" si="38"/>
        <v/>
      </c>
      <c r="AA106" s="33" t="str">
        <f t="shared" si="39"/>
        <v/>
      </c>
      <c r="AB106" s="33" t="str">
        <f t="shared" si="40"/>
        <v/>
      </c>
      <c r="AC106" s="33" t="str">
        <f t="shared" si="41"/>
        <v/>
      </c>
      <c r="AD106" s="33" t="str">
        <f t="shared" si="42"/>
        <v/>
      </c>
      <c r="AE106" s="33" t="str">
        <f t="shared" si="43"/>
        <v/>
      </c>
      <c r="AF106" s="33" t="str">
        <f t="shared" si="44"/>
        <v/>
      </c>
      <c r="AG106" s="33" t="str">
        <f t="shared" si="45"/>
        <v/>
      </c>
      <c r="AH106" s="33" t="str">
        <f t="shared" si="46"/>
        <v/>
      </c>
      <c r="AI106" s="33" t="str">
        <f t="shared" si="47"/>
        <v/>
      </c>
    </row>
    <row r="107" spans="1:35" s="32" customFormat="1" ht="12.75" customHeight="1" x14ac:dyDescent="0.2">
      <c r="A107" s="26" t="s">
        <v>213</v>
      </c>
      <c r="B107" s="26" t="s">
        <v>218</v>
      </c>
      <c r="C107" s="26" t="s">
        <v>219</v>
      </c>
      <c r="D107" s="27" t="s">
        <v>27</v>
      </c>
      <c r="E107" s="27">
        <v>7408216.8474603062</v>
      </c>
      <c r="F107" s="28" t="str">
        <f t="shared" si="24"/>
        <v>A-CAM &gt; HC Legacy</v>
      </c>
      <c r="G107" s="29">
        <v>4486152</v>
      </c>
      <c r="H107" s="29">
        <v>8708975.6123696361</v>
      </c>
      <c r="I107" s="30">
        <f t="shared" si="25"/>
        <v>4222823.6123696361</v>
      </c>
      <c r="J107" s="31">
        <f t="shared" si="26"/>
        <v>0.94130194705164605</v>
      </c>
      <c r="L107" s="33">
        <f t="shared" si="27"/>
        <v>8708975.6123696361</v>
      </c>
      <c r="M107" s="34"/>
      <c r="N107" s="33" t="str">
        <f t="shared" si="28"/>
        <v/>
      </c>
      <c r="O107" s="34"/>
      <c r="P107" s="33" t="str">
        <f t="shared" si="29"/>
        <v/>
      </c>
      <c r="Q107" s="33" t="str">
        <f t="shared" si="30"/>
        <v/>
      </c>
      <c r="R107" s="35" t="str">
        <f t="shared" si="31"/>
        <v/>
      </c>
      <c r="S107" s="33" t="str">
        <f t="shared" si="32"/>
        <v/>
      </c>
      <c r="T107" s="33" t="str">
        <f t="shared" si="33"/>
        <v/>
      </c>
      <c r="U107" s="33" t="str">
        <f t="shared" si="34"/>
        <v/>
      </c>
      <c r="V107" s="33" t="str">
        <f t="shared" si="35"/>
        <v/>
      </c>
      <c r="W107" s="34"/>
      <c r="X107" s="33" t="str">
        <f t="shared" si="36"/>
        <v/>
      </c>
      <c r="Y107" s="33" t="str">
        <f t="shared" si="37"/>
        <v/>
      </c>
      <c r="Z107" s="35" t="str">
        <f t="shared" si="38"/>
        <v/>
      </c>
      <c r="AA107" s="33" t="str">
        <f t="shared" si="39"/>
        <v/>
      </c>
      <c r="AB107" s="33" t="str">
        <f t="shared" si="40"/>
        <v/>
      </c>
      <c r="AC107" s="33" t="str">
        <f t="shared" si="41"/>
        <v/>
      </c>
      <c r="AD107" s="33" t="str">
        <f t="shared" si="42"/>
        <v/>
      </c>
      <c r="AE107" s="33" t="str">
        <f t="shared" si="43"/>
        <v/>
      </c>
      <c r="AF107" s="33" t="str">
        <f t="shared" si="44"/>
        <v/>
      </c>
      <c r="AG107" s="33" t="str">
        <f t="shared" si="45"/>
        <v/>
      </c>
      <c r="AH107" s="33" t="str">
        <f t="shared" si="46"/>
        <v/>
      </c>
      <c r="AI107" s="33" t="str">
        <f t="shared" si="47"/>
        <v/>
      </c>
    </row>
    <row r="108" spans="1:35" s="32" customFormat="1" ht="12.75" customHeight="1" x14ac:dyDescent="0.2">
      <c r="A108" s="26" t="s">
        <v>213</v>
      </c>
      <c r="B108" s="26" t="s">
        <v>220</v>
      </c>
      <c r="C108" s="26" t="s">
        <v>221</v>
      </c>
      <c r="D108" s="27" t="s">
        <v>27</v>
      </c>
      <c r="E108" s="27">
        <v>1304048.46824885</v>
      </c>
      <c r="F108" s="28" t="str">
        <f t="shared" si="24"/>
        <v>A-CAM &gt; HC Legacy</v>
      </c>
      <c r="G108" s="29">
        <v>1201926</v>
      </c>
      <c r="H108" s="29">
        <v>1372952.2534620101</v>
      </c>
      <c r="I108" s="30">
        <f t="shared" si="25"/>
        <v>171026.25346201006</v>
      </c>
      <c r="J108" s="31">
        <f t="shared" si="26"/>
        <v>0.14229349682260811</v>
      </c>
      <c r="L108" s="33">
        <f t="shared" si="27"/>
        <v>1372952.2534620101</v>
      </c>
      <c r="M108" s="34"/>
      <c r="N108" s="33" t="str">
        <f t="shared" si="28"/>
        <v/>
      </c>
      <c r="O108" s="34"/>
      <c r="P108" s="33" t="str">
        <f t="shared" si="29"/>
        <v/>
      </c>
      <c r="Q108" s="33" t="str">
        <f t="shared" si="30"/>
        <v/>
      </c>
      <c r="R108" s="35" t="str">
        <f t="shared" si="31"/>
        <v/>
      </c>
      <c r="S108" s="33" t="str">
        <f t="shared" si="32"/>
        <v/>
      </c>
      <c r="T108" s="33" t="str">
        <f t="shared" si="33"/>
        <v/>
      </c>
      <c r="U108" s="33" t="str">
        <f t="shared" si="34"/>
        <v/>
      </c>
      <c r="V108" s="33" t="str">
        <f t="shared" si="35"/>
        <v/>
      </c>
      <c r="W108" s="34"/>
      <c r="X108" s="33" t="str">
        <f t="shared" si="36"/>
        <v/>
      </c>
      <c r="Y108" s="33" t="str">
        <f t="shared" si="37"/>
        <v/>
      </c>
      <c r="Z108" s="35" t="str">
        <f t="shared" si="38"/>
        <v/>
      </c>
      <c r="AA108" s="33" t="str">
        <f t="shared" si="39"/>
        <v/>
      </c>
      <c r="AB108" s="33" t="str">
        <f t="shared" si="40"/>
        <v/>
      </c>
      <c r="AC108" s="33" t="str">
        <f t="shared" si="41"/>
        <v/>
      </c>
      <c r="AD108" s="33" t="str">
        <f t="shared" si="42"/>
        <v/>
      </c>
      <c r="AE108" s="33" t="str">
        <f t="shared" si="43"/>
        <v/>
      </c>
      <c r="AF108" s="33" t="str">
        <f t="shared" si="44"/>
        <v/>
      </c>
      <c r="AG108" s="33" t="str">
        <f t="shared" si="45"/>
        <v/>
      </c>
      <c r="AH108" s="33" t="str">
        <f t="shared" si="46"/>
        <v/>
      </c>
      <c r="AI108" s="33" t="str">
        <f t="shared" si="47"/>
        <v/>
      </c>
    </row>
    <row r="109" spans="1:35" s="32" customFormat="1" ht="12.75" customHeight="1" x14ac:dyDescent="0.2">
      <c r="A109" s="26" t="s">
        <v>213</v>
      </c>
      <c r="B109" s="26" t="s">
        <v>222</v>
      </c>
      <c r="C109" s="26" t="s">
        <v>223</v>
      </c>
      <c r="D109" s="27" t="s">
        <v>27</v>
      </c>
      <c r="E109" s="27">
        <v>4807207.2729000105</v>
      </c>
      <c r="F109" s="28" t="str">
        <f t="shared" si="24"/>
        <v>A-CAM &gt; HC Legacy</v>
      </c>
      <c r="G109" s="29">
        <v>1077576</v>
      </c>
      <c r="H109" s="29">
        <v>5675161.24492082</v>
      </c>
      <c r="I109" s="30">
        <f t="shared" si="25"/>
        <v>4597585.24492082</v>
      </c>
      <c r="J109" s="31">
        <f t="shared" si="26"/>
        <v>4.2665995205171789</v>
      </c>
      <c r="L109" s="33">
        <f t="shared" si="27"/>
        <v>5675161.24492082</v>
      </c>
      <c r="M109" s="34"/>
      <c r="N109" s="33" t="str">
        <f t="shared" si="28"/>
        <v/>
      </c>
      <c r="O109" s="34"/>
      <c r="P109" s="33" t="str">
        <f t="shared" si="29"/>
        <v/>
      </c>
      <c r="Q109" s="33" t="str">
        <f t="shared" si="30"/>
        <v/>
      </c>
      <c r="R109" s="35" t="str">
        <f t="shared" si="31"/>
        <v/>
      </c>
      <c r="S109" s="33" t="str">
        <f t="shared" si="32"/>
        <v/>
      </c>
      <c r="T109" s="33" t="str">
        <f t="shared" si="33"/>
        <v/>
      </c>
      <c r="U109" s="33" t="str">
        <f t="shared" si="34"/>
        <v/>
      </c>
      <c r="V109" s="33" t="str">
        <f t="shared" si="35"/>
        <v/>
      </c>
      <c r="W109" s="34"/>
      <c r="X109" s="33" t="str">
        <f t="shared" si="36"/>
        <v/>
      </c>
      <c r="Y109" s="33" t="str">
        <f t="shared" si="37"/>
        <v/>
      </c>
      <c r="Z109" s="35" t="str">
        <f t="shared" si="38"/>
        <v/>
      </c>
      <c r="AA109" s="33" t="str">
        <f t="shared" si="39"/>
        <v/>
      </c>
      <c r="AB109" s="33" t="str">
        <f t="shared" si="40"/>
        <v/>
      </c>
      <c r="AC109" s="33" t="str">
        <f t="shared" si="41"/>
        <v/>
      </c>
      <c r="AD109" s="33" t="str">
        <f t="shared" si="42"/>
        <v/>
      </c>
      <c r="AE109" s="33" t="str">
        <f t="shared" si="43"/>
        <v/>
      </c>
      <c r="AF109" s="33" t="str">
        <f t="shared" si="44"/>
        <v/>
      </c>
      <c r="AG109" s="33" t="str">
        <f t="shared" si="45"/>
        <v/>
      </c>
      <c r="AH109" s="33" t="str">
        <f t="shared" si="46"/>
        <v/>
      </c>
      <c r="AI109" s="33" t="str">
        <f t="shared" si="47"/>
        <v/>
      </c>
    </row>
    <row r="110" spans="1:35" s="32" customFormat="1" ht="12.75" customHeight="1" x14ac:dyDescent="0.2">
      <c r="A110" s="26" t="s">
        <v>213</v>
      </c>
      <c r="B110" s="26" t="s">
        <v>57</v>
      </c>
      <c r="C110" s="26" t="s">
        <v>58</v>
      </c>
      <c r="D110" s="27" t="s">
        <v>27</v>
      </c>
      <c r="E110" s="27">
        <v>998611.8490146657</v>
      </c>
      <c r="F110" s="28" t="str">
        <f t="shared" si="24"/>
        <v>A-CAM &gt; HC Legacy</v>
      </c>
      <c r="G110" s="29">
        <v>682080</v>
      </c>
      <c r="H110" s="29">
        <v>1048619.3330283507</v>
      </c>
      <c r="I110" s="30">
        <f t="shared" si="25"/>
        <v>366539.33302835072</v>
      </c>
      <c r="J110" s="31">
        <f t="shared" si="26"/>
        <v>0.53738466606314617</v>
      </c>
      <c r="L110" s="33">
        <f t="shared" si="27"/>
        <v>1048619.3330283507</v>
      </c>
      <c r="M110" s="34"/>
      <c r="N110" s="33" t="str">
        <f t="shared" si="28"/>
        <v/>
      </c>
      <c r="O110" s="34"/>
      <c r="P110" s="33" t="str">
        <f t="shared" si="29"/>
        <v/>
      </c>
      <c r="Q110" s="33" t="str">
        <f t="shared" si="30"/>
        <v/>
      </c>
      <c r="R110" s="35" t="str">
        <f t="shared" si="31"/>
        <v/>
      </c>
      <c r="S110" s="33" t="str">
        <f t="shared" si="32"/>
        <v/>
      </c>
      <c r="T110" s="33" t="str">
        <f t="shared" si="33"/>
        <v/>
      </c>
      <c r="U110" s="33" t="str">
        <f t="shared" si="34"/>
        <v/>
      </c>
      <c r="V110" s="33" t="str">
        <f t="shared" si="35"/>
        <v/>
      </c>
      <c r="W110" s="34"/>
      <c r="X110" s="33" t="str">
        <f t="shared" si="36"/>
        <v/>
      </c>
      <c r="Y110" s="33" t="str">
        <f t="shared" si="37"/>
        <v/>
      </c>
      <c r="Z110" s="35" t="str">
        <f t="shared" si="38"/>
        <v/>
      </c>
      <c r="AA110" s="33" t="str">
        <f t="shared" si="39"/>
        <v/>
      </c>
      <c r="AB110" s="33" t="str">
        <f t="shared" si="40"/>
        <v/>
      </c>
      <c r="AC110" s="33" t="str">
        <f t="shared" si="41"/>
        <v/>
      </c>
      <c r="AD110" s="33" t="str">
        <f t="shared" si="42"/>
        <v/>
      </c>
      <c r="AE110" s="33" t="str">
        <f t="shared" si="43"/>
        <v/>
      </c>
      <c r="AF110" s="33" t="str">
        <f t="shared" si="44"/>
        <v/>
      </c>
      <c r="AG110" s="33" t="str">
        <f t="shared" si="45"/>
        <v/>
      </c>
      <c r="AH110" s="33" t="str">
        <f t="shared" si="46"/>
        <v/>
      </c>
      <c r="AI110" s="33" t="str">
        <f t="shared" si="47"/>
        <v/>
      </c>
    </row>
    <row r="111" spans="1:35" s="32" customFormat="1" ht="12.75" customHeight="1" x14ac:dyDescent="0.2">
      <c r="A111" s="26" t="s">
        <v>213</v>
      </c>
      <c r="B111" s="26" t="s">
        <v>224</v>
      </c>
      <c r="C111" s="26" t="s">
        <v>225</v>
      </c>
      <c r="D111" s="27" t="s">
        <v>27</v>
      </c>
      <c r="E111" s="27">
        <v>3684556.6342349998</v>
      </c>
      <c r="F111" s="28" t="str">
        <f t="shared" si="24"/>
        <v>A-CAM &gt; HC Legacy</v>
      </c>
      <c r="G111" s="29">
        <v>1973838</v>
      </c>
      <c r="H111" s="29">
        <v>4126695.56951113</v>
      </c>
      <c r="I111" s="30">
        <f t="shared" si="25"/>
        <v>2152857.56951113</v>
      </c>
      <c r="J111" s="31">
        <f t="shared" si="26"/>
        <v>1.0906961815058429</v>
      </c>
      <c r="L111" s="33">
        <f t="shared" si="27"/>
        <v>4126695.56951113</v>
      </c>
      <c r="M111" s="34"/>
      <c r="N111" s="33" t="str">
        <f t="shared" si="28"/>
        <v/>
      </c>
      <c r="O111" s="34"/>
      <c r="P111" s="33" t="str">
        <f t="shared" si="29"/>
        <v/>
      </c>
      <c r="Q111" s="33" t="str">
        <f t="shared" si="30"/>
        <v/>
      </c>
      <c r="R111" s="35" t="str">
        <f t="shared" si="31"/>
        <v/>
      </c>
      <c r="S111" s="33" t="str">
        <f t="shared" si="32"/>
        <v/>
      </c>
      <c r="T111" s="33" t="str">
        <f t="shared" si="33"/>
        <v/>
      </c>
      <c r="U111" s="33" t="str">
        <f t="shared" si="34"/>
        <v/>
      </c>
      <c r="V111" s="33" t="str">
        <f t="shared" si="35"/>
        <v/>
      </c>
      <c r="W111" s="34"/>
      <c r="X111" s="33" t="str">
        <f t="shared" si="36"/>
        <v/>
      </c>
      <c r="Y111" s="33" t="str">
        <f t="shared" si="37"/>
        <v/>
      </c>
      <c r="Z111" s="35" t="str">
        <f t="shared" si="38"/>
        <v/>
      </c>
      <c r="AA111" s="33" t="str">
        <f t="shared" si="39"/>
        <v/>
      </c>
      <c r="AB111" s="33" t="str">
        <f t="shared" si="40"/>
        <v/>
      </c>
      <c r="AC111" s="33" t="str">
        <f t="shared" si="41"/>
        <v/>
      </c>
      <c r="AD111" s="33" t="str">
        <f t="shared" si="42"/>
        <v/>
      </c>
      <c r="AE111" s="33" t="str">
        <f t="shared" si="43"/>
        <v/>
      </c>
      <c r="AF111" s="33" t="str">
        <f t="shared" si="44"/>
        <v/>
      </c>
      <c r="AG111" s="33" t="str">
        <f t="shared" si="45"/>
        <v/>
      </c>
      <c r="AH111" s="33" t="str">
        <f t="shared" si="46"/>
        <v/>
      </c>
      <c r="AI111" s="33" t="str">
        <f t="shared" si="47"/>
        <v/>
      </c>
    </row>
    <row r="112" spans="1:35" s="32" customFormat="1" ht="12.75" customHeight="1" x14ac:dyDescent="0.2">
      <c r="A112" s="26" t="s">
        <v>213</v>
      </c>
      <c r="B112" s="26" t="s">
        <v>226</v>
      </c>
      <c r="C112" s="26" t="s">
        <v>227</v>
      </c>
      <c r="D112" s="27" t="s">
        <v>27</v>
      </c>
      <c r="E112" s="27">
        <v>544021.85934021894</v>
      </c>
      <c r="F112" s="28" t="str">
        <f t="shared" si="24"/>
        <v>A-CAM &gt; HC Legacy</v>
      </c>
      <c r="G112" s="29">
        <v>111540</v>
      </c>
      <c r="H112" s="29">
        <v>570366.73178354395</v>
      </c>
      <c r="I112" s="30">
        <f t="shared" si="25"/>
        <v>458826.73178354395</v>
      </c>
      <c r="J112" s="31">
        <f t="shared" si="26"/>
        <v>4.1135622358216244</v>
      </c>
      <c r="L112" s="33">
        <f t="shared" si="27"/>
        <v>570366.73178354395</v>
      </c>
      <c r="M112" s="34"/>
      <c r="N112" s="33" t="str">
        <f t="shared" si="28"/>
        <v/>
      </c>
      <c r="O112" s="34"/>
      <c r="P112" s="33" t="str">
        <f t="shared" si="29"/>
        <v/>
      </c>
      <c r="Q112" s="33" t="str">
        <f t="shared" si="30"/>
        <v/>
      </c>
      <c r="R112" s="35" t="str">
        <f t="shared" si="31"/>
        <v/>
      </c>
      <c r="S112" s="33" t="str">
        <f t="shared" si="32"/>
        <v/>
      </c>
      <c r="T112" s="33" t="str">
        <f t="shared" si="33"/>
        <v/>
      </c>
      <c r="U112" s="33" t="str">
        <f t="shared" si="34"/>
        <v/>
      </c>
      <c r="V112" s="33" t="str">
        <f t="shared" si="35"/>
        <v/>
      </c>
      <c r="W112" s="34"/>
      <c r="X112" s="33" t="str">
        <f t="shared" si="36"/>
        <v/>
      </c>
      <c r="Y112" s="33" t="str">
        <f t="shared" si="37"/>
        <v/>
      </c>
      <c r="Z112" s="35" t="str">
        <f t="shared" si="38"/>
        <v/>
      </c>
      <c r="AA112" s="33" t="str">
        <f t="shared" si="39"/>
        <v/>
      </c>
      <c r="AB112" s="33" t="str">
        <f t="shared" si="40"/>
        <v/>
      </c>
      <c r="AC112" s="33" t="str">
        <f t="shared" si="41"/>
        <v/>
      </c>
      <c r="AD112" s="33" t="str">
        <f t="shared" si="42"/>
        <v/>
      </c>
      <c r="AE112" s="33" t="str">
        <f t="shared" si="43"/>
        <v/>
      </c>
      <c r="AF112" s="33" t="str">
        <f t="shared" si="44"/>
        <v/>
      </c>
      <c r="AG112" s="33" t="str">
        <f t="shared" si="45"/>
        <v/>
      </c>
      <c r="AH112" s="33" t="str">
        <f t="shared" si="46"/>
        <v/>
      </c>
      <c r="AI112" s="33" t="str">
        <f t="shared" si="47"/>
        <v/>
      </c>
    </row>
    <row r="113" spans="1:35" s="32" customFormat="1" ht="12.75" customHeight="1" x14ac:dyDescent="0.2">
      <c r="A113" s="26" t="s">
        <v>228</v>
      </c>
      <c r="B113" s="26" t="s">
        <v>229</v>
      </c>
      <c r="C113" s="26" t="s">
        <v>230</v>
      </c>
      <c r="D113" s="27" t="s">
        <v>27</v>
      </c>
      <c r="E113" s="27">
        <v>2183699.9676424609</v>
      </c>
      <c r="F113" s="28" t="str">
        <f t="shared" si="24"/>
        <v>A-CAM &gt; HC Legacy</v>
      </c>
      <c r="G113" s="29">
        <v>1481526</v>
      </c>
      <c r="H113" s="29">
        <v>2266506.1399741257</v>
      </c>
      <c r="I113" s="30">
        <f t="shared" si="25"/>
        <v>784980.13997412566</v>
      </c>
      <c r="J113" s="31">
        <f t="shared" si="26"/>
        <v>0.52984567262007254</v>
      </c>
      <c r="L113" s="33">
        <f t="shared" si="27"/>
        <v>2266506.1399741257</v>
      </c>
      <c r="M113" s="34"/>
      <c r="N113" s="33" t="str">
        <f t="shared" si="28"/>
        <v/>
      </c>
      <c r="O113" s="34"/>
      <c r="P113" s="33" t="str">
        <f t="shared" si="29"/>
        <v/>
      </c>
      <c r="Q113" s="33" t="str">
        <f t="shared" si="30"/>
        <v/>
      </c>
      <c r="R113" s="35" t="str">
        <f t="shared" si="31"/>
        <v/>
      </c>
      <c r="S113" s="33" t="str">
        <f t="shared" si="32"/>
        <v/>
      </c>
      <c r="T113" s="33" t="str">
        <f t="shared" si="33"/>
        <v/>
      </c>
      <c r="U113" s="33" t="str">
        <f t="shared" si="34"/>
        <v/>
      </c>
      <c r="V113" s="33" t="str">
        <f t="shared" si="35"/>
        <v/>
      </c>
      <c r="W113" s="34"/>
      <c r="X113" s="33" t="str">
        <f t="shared" si="36"/>
        <v/>
      </c>
      <c r="Y113" s="33" t="str">
        <f t="shared" si="37"/>
        <v/>
      </c>
      <c r="Z113" s="35" t="str">
        <f t="shared" si="38"/>
        <v/>
      </c>
      <c r="AA113" s="33" t="str">
        <f t="shared" si="39"/>
        <v/>
      </c>
      <c r="AB113" s="33" t="str">
        <f t="shared" si="40"/>
        <v/>
      </c>
      <c r="AC113" s="33" t="str">
        <f t="shared" si="41"/>
        <v/>
      </c>
      <c r="AD113" s="33" t="str">
        <f t="shared" si="42"/>
        <v/>
      </c>
      <c r="AE113" s="33" t="str">
        <f t="shared" si="43"/>
        <v/>
      </c>
      <c r="AF113" s="33" t="str">
        <f t="shared" si="44"/>
        <v/>
      </c>
      <c r="AG113" s="33" t="str">
        <f t="shared" si="45"/>
        <v/>
      </c>
      <c r="AH113" s="33" t="str">
        <f t="shared" si="46"/>
        <v/>
      </c>
      <c r="AI113" s="33" t="str">
        <f t="shared" si="47"/>
        <v/>
      </c>
    </row>
    <row r="114" spans="1:35" s="32" customFormat="1" ht="12.75" customHeight="1" x14ac:dyDescent="0.2">
      <c r="A114" s="26" t="s">
        <v>228</v>
      </c>
      <c r="B114" s="26" t="s">
        <v>33</v>
      </c>
      <c r="C114" s="26" t="s">
        <v>34</v>
      </c>
      <c r="D114" s="27" t="s">
        <v>27</v>
      </c>
      <c r="E114" s="27">
        <v>2539603.9853929705</v>
      </c>
      <c r="F114" s="28" t="str">
        <f t="shared" si="24"/>
        <v>A-CAM &gt; HC Legacy</v>
      </c>
      <c r="G114" s="29">
        <v>580980</v>
      </c>
      <c r="H114" s="29">
        <v>2703481.7999505517</v>
      </c>
      <c r="I114" s="30">
        <f t="shared" si="25"/>
        <v>2122501.7999505517</v>
      </c>
      <c r="J114" s="31">
        <f t="shared" si="26"/>
        <v>3.6533130227383932</v>
      </c>
      <c r="L114" s="33">
        <f t="shared" si="27"/>
        <v>2703481.7999505517</v>
      </c>
      <c r="M114" s="34"/>
      <c r="N114" s="33" t="str">
        <f t="shared" si="28"/>
        <v/>
      </c>
      <c r="O114" s="34"/>
      <c r="P114" s="33" t="str">
        <f t="shared" si="29"/>
        <v/>
      </c>
      <c r="Q114" s="33" t="str">
        <f t="shared" si="30"/>
        <v/>
      </c>
      <c r="R114" s="35" t="str">
        <f t="shared" si="31"/>
        <v/>
      </c>
      <c r="S114" s="33" t="str">
        <f t="shared" si="32"/>
        <v/>
      </c>
      <c r="T114" s="33" t="str">
        <f t="shared" si="33"/>
        <v/>
      </c>
      <c r="U114" s="33" t="str">
        <f t="shared" si="34"/>
        <v/>
      </c>
      <c r="V114" s="33" t="str">
        <f t="shared" si="35"/>
        <v/>
      </c>
      <c r="W114" s="34"/>
      <c r="X114" s="33" t="str">
        <f t="shared" si="36"/>
        <v/>
      </c>
      <c r="Y114" s="33" t="str">
        <f t="shared" si="37"/>
        <v/>
      </c>
      <c r="Z114" s="35" t="str">
        <f t="shared" si="38"/>
        <v/>
      </c>
      <c r="AA114" s="33" t="str">
        <f t="shared" si="39"/>
        <v/>
      </c>
      <c r="AB114" s="33" t="str">
        <f t="shared" si="40"/>
        <v/>
      </c>
      <c r="AC114" s="33" t="str">
        <f t="shared" si="41"/>
        <v/>
      </c>
      <c r="AD114" s="33" t="str">
        <f t="shared" si="42"/>
        <v/>
      </c>
      <c r="AE114" s="33" t="str">
        <f t="shared" si="43"/>
        <v/>
      </c>
      <c r="AF114" s="33" t="str">
        <f t="shared" si="44"/>
        <v/>
      </c>
      <c r="AG114" s="33" t="str">
        <f t="shared" si="45"/>
        <v/>
      </c>
      <c r="AH114" s="33" t="str">
        <f t="shared" si="46"/>
        <v/>
      </c>
      <c r="AI114" s="33" t="str">
        <f t="shared" si="47"/>
        <v/>
      </c>
    </row>
    <row r="115" spans="1:35" s="32" customFormat="1" ht="12.75" customHeight="1" x14ac:dyDescent="0.2">
      <c r="A115" s="26" t="s">
        <v>228</v>
      </c>
      <c r="B115" s="26" t="s">
        <v>35</v>
      </c>
      <c r="C115" s="26" t="s">
        <v>36</v>
      </c>
      <c r="D115" s="27" t="s">
        <v>27</v>
      </c>
      <c r="E115" s="27">
        <v>4125234.61720892</v>
      </c>
      <c r="F115" s="28" t="str">
        <f t="shared" si="24"/>
        <v>A-CAM &gt; HC Legacy</v>
      </c>
      <c r="G115" s="29">
        <v>2469324</v>
      </c>
      <c r="H115" s="29">
        <v>4283667.4347071601</v>
      </c>
      <c r="I115" s="30">
        <f t="shared" si="25"/>
        <v>1814343.4347071601</v>
      </c>
      <c r="J115" s="31">
        <f t="shared" si="26"/>
        <v>0.73475308817601903</v>
      </c>
      <c r="L115" s="33">
        <f t="shared" si="27"/>
        <v>4283667.4347071601</v>
      </c>
      <c r="M115" s="34"/>
      <c r="N115" s="33" t="str">
        <f t="shared" si="28"/>
        <v/>
      </c>
      <c r="O115" s="34"/>
      <c r="P115" s="33" t="str">
        <f t="shared" si="29"/>
        <v/>
      </c>
      <c r="Q115" s="33" t="str">
        <f t="shared" si="30"/>
        <v/>
      </c>
      <c r="R115" s="35" t="str">
        <f t="shared" si="31"/>
        <v/>
      </c>
      <c r="S115" s="33" t="str">
        <f t="shared" si="32"/>
        <v/>
      </c>
      <c r="T115" s="33" t="str">
        <f t="shared" si="33"/>
        <v/>
      </c>
      <c r="U115" s="33" t="str">
        <f t="shared" si="34"/>
        <v/>
      </c>
      <c r="V115" s="33" t="str">
        <f t="shared" si="35"/>
        <v/>
      </c>
      <c r="W115" s="34"/>
      <c r="X115" s="33" t="str">
        <f t="shared" si="36"/>
        <v/>
      </c>
      <c r="Y115" s="33" t="str">
        <f t="shared" si="37"/>
        <v/>
      </c>
      <c r="Z115" s="35" t="str">
        <f t="shared" si="38"/>
        <v/>
      </c>
      <c r="AA115" s="33" t="str">
        <f t="shared" si="39"/>
        <v/>
      </c>
      <c r="AB115" s="33" t="str">
        <f t="shared" si="40"/>
        <v/>
      </c>
      <c r="AC115" s="33" t="str">
        <f t="shared" si="41"/>
        <v/>
      </c>
      <c r="AD115" s="33" t="str">
        <f t="shared" si="42"/>
        <v/>
      </c>
      <c r="AE115" s="33" t="str">
        <f t="shared" si="43"/>
        <v/>
      </c>
      <c r="AF115" s="33" t="str">
        <f t="shared" si="44"/>
        <v/>
      </c>
      <c r="AG115" s="33" t="str">
        <f t="shared" si="45"/>
        <v/>
      </c>
      <c r="AH115" s="33" t="str">
        <f t="shared" si="46"/>
        <v/>
      </c>
      <c r="AI115" s="33" t="str">
        <f t="shared" si="47"/>
        <v/>
      </c>
    </row>
    <row r="116" spans="1:35" s="32" customFormat="1" ht="12.75" customHeight="1" x14ac:dyDescent="0.2">
      <c r="A116" s="26" t="s">
        <v>228</v>
      </c>
      <c r="B116" s="26" t="s">
        <v>231</v>
      </c>
      <c r="C116" s="26" t="s">
        <v>232</v>
      </c>
      <c r="D116" s="27" t="s">
        <v>27</v>
      </c>
      <c r="E116" s="27">
        <v>6929784.6088335896</v>
      </c>
      <c r="F116" s="28" t="str">
        <f t="shared" si="24"/>
        <v>A-CAM &gt; HC Legacy</v>
      </c>
      <c r="G116" s="29">
        <v>4126416</v>
      </c>
      <c r="H116" s="29">
        <v>7560313.6180774402</v>
      </c>
      <c r="I116" s="30">
        <f t="shared" si="25"/>
        <v>3433897.6180774402</v>
      </c>
      <c r="J116" s="31">
        <f t="shared" si="26"/>
        <v>0.83217436586069848</v>
      </c>
      <c r="L116" s="33">
        <f t="shared" si="27"/>
        <v>7560313.6180774402</v>
      </c>
      <c r="M116" s="34"/>
      <c r="N116" s="33" t="str">
        <f t="shared" si="28"/>
        <v/>
      </c>
      <c r="O116" s="34"/>
      <c r="P116" s="33" t="str">
        <f t="shared" si="29"/>
        <v/>
      </c>
      <c r="Q116" s="33" t="str">
        <f t="shared" si="30"/>
        <v/>
      </c>
      <c r="R116" s="35" t="str">
        <f t="shared" si="31"/>
        <v/>
      </c>
      <c r="S116" s="33" t="str">
        <f t="shared" si="32"/>
        <v/>
      </c>
      <c r="T116" s="33" t="str">
        <f t="shared" si="33"/>
        <v/>
      </c>
      <c r="U116" s="33" t="str">
        <f t="shared" si="34"/>
        <v/>
      </c>
      <c r="V116" s="33" t="str">
        <f t="shared" si="35"/>
        <v/>
      </c>
      <c r="W116" s="34"/>
      <c r="X116" s="33" t="str">
        <f t="shared" si="36"/>
        <v/>
      </c>
      <c r="Y116" s="33" t="str">
        <f t="shared" si="37"/>
        <v/>
      </c>
      <c r="Z116" s="35" t="str">
        <f t="shared" si="38"/>
        <v/>
      </c>
      <c r="AA116" s="33" t="str">
        <f t="shared" si="39"/>
        <v/>
      </c>
      <c r="AB116" s="33" t="str">
        <f t="shared" si="40"/>
        <v/>
      </c>
      <c r="AC116" s="33" t="str">
        <f t="shared" si="41"/>
        <v/>
      </c>
      <c r="AD116" s="33" t="str">
        <f t="shared" si="42"/>
        <v/>
      </c>
      <c r="AE116" s="33" t="str">
        <f t="shared" si="43"/>
        <v/>
      </c>
      <c r="AF116" s="33" t="str">
        <f t="shared" si="44"/>
        <v/>
      </c>
      <c r="AG116" s="33" t="str">
        <f t="shared" si="45"/>
        <v/>
      </c>
      <c r="AH116" s="33" t="str">
        <f t="shared" si="46"/>
        <v/>
      </c>
      <c r="AI116" s="33" t="str">
        <f t="shared" si="47"/>
        <v/>
      </c>
    </row>
    <row r="117" spans="1:35" s="32" customFormat="1" ht="12.75" customHeight="1" x14ac:dyDescent="0.2">
      <c r="A117" s="26" t="s">
        <v>228</v>
      </c>
      <c r="B117" s="26" t="s">
        <v>233</v>
      </c>
      <c r="C117" s="26" t="s">
        <v>234</v>
      </c>
      <c r="D117" s="27" t="s">
        <v>27</v>
      </c>
      <c r="E117" s="27">
        <v>371630.63457528001</v>
      </c>
      <c r="F117" s="28" t="str">
        <f t="shared" si="24"/>
        <v>A-CAM &gt; HC Legacy</v>
      </c>
      <c r="G117" s="29">
        <v>115092</v>
      </c>
      <c r="H117" s="29">
        <v>409090.673579633</v>
      </c>
      <c r="I117" s="30">
        <f t="shared" si="25"/>
        <v>293998.673579633</v>
      </c>
      <c r="J117" s="31">
        <f t="shared" si="26"/>
        <v>2.5544666317348992</v>
      </c>
      <c r="L117" s="33">
        <f t="shared" si="27"/>
        <v>409090.673579633</v>
      </c>
      <c r="M117" s="34"/>
      <c r="N117" s="33" t="str">
        <f t="shared" si="28"/>
        <v/>
      </c>
      <c r="O117" s="34"/>
      <c r="P117" s="33" t="str">
        <f t="shared" si="29"/>
        <v/>
      </c>
      <c r="Q117" s="33" t="str">
        <f t="shared" si="30"/>
        <v/>
      </c>
      <c r="R117" s="35" t="str">
        <f t="shared" si="31"/>
        <v/>
      </c>
      <c r="S117" s="33" t="str">
        <f t="shared" si="32"/>
        <v/>
      </c>
      <c r="T117" s="33" t="str">
        <f t="shared" si="33"/>
        <v/>
      </c>
      <c r="U117" s="33" t="str">
        <f t="shared" si="34"/>
        <v/>
      </c>
      <c r="V117" s="33" t="str">
        <f t="shared" si="35"/>
        <v/>
      </c>
      <c r="W117" s="34"/>
      <c r="X117" s="33" t="str">
        <f t="shared" si="36"/>
        <v/>
      </c>
      <c r="Y117" s="33" t="str">
        <f t="shared" si="37"/>
        <v/>
      </c>
      <c r="Z117" s="35" t="str">
        <f t="shared" si="38"/>
        <v/>
      </c>
      <c r="AA117" s="33" t="str">
        <f t="shared" si="39"/>
        <v/>
      </c>
      <c r="AB117" s="33" t="str">
        <f t="shared" si="40"/>
        <v/>
      </c>
      <c r="AC117" s="33" t="str">
        <f t="shared" si="41"/>
        <v/>
      </c>
      <c r="AD117" s="33" t="str">
        <f t="shared" si="42"/>
        <v/>
      </c>
      <c r="AE117" s="33" t="str">
        <f t="shared" si="43"/>
        <v/>
      </c>
      <c r="AF117" s="33" t="str">
        <f t="shared" si="44"/>
        <v/>
      </c>
      <c r="AG117" s="33" t="str">
        <f t="shared" si="45"/>
        <v/>
      </c>
      <c r="AH117" s="33" t="str">
        <f t="shared" si="46"/>
        <v/>
      </c>
      <c r="AI117" s="33" t="str">
        <f t="shared" si="47"/>
        <v/>
      </c>
    </row>
    <row r="118" spans="1:35" s="32" customFormat="1" ht="12.75" customHeight="1" x14ac:dyDescent="0.2">
      <c r="A118" s="26" t="s">
        <v>235</v>
      </c>
      <c r="B118" s="26" t="s">
        <v>141</v>
      </c>
      <c r="C118" s="26" t="s">
        <v>142</v>
      </c>
      <c r="D118" s="27" t="s">
        <v>27</v>
      </c>
      <c r="E118" s="27">
        <v>11887699.709352151</v>
      </c>
      <c r="F118" s="28" t="str">
        <f t="shared" si="24"/>
        <v>A-CAM &gt; HC Legacy</v>
      </c>
      <c r="G118" s="29">
        <v>6237504</v>
      </c>
      <c r="H118" s="29">
        <v>13674446.667750489</v>
      </c>
      <c r="I118" s="30">
        <f t="shared" si="25"/>
        <v>7436942.667750489</v>
      </c>
      <c r="J118" s="31">
        <f t="shared" si="26"/>
        <v>1.1922946530776555</v>
      </c>
      <c r="L118" s="33">
        <f t="shared" si="27"/>
        <v>13674446.667750489</v>
      </c>
      <c r="M118" s="34"/>
      <c r="N118" s="33" t="str">
        <f t="shared" si="28"/>
        <v/>
      </c>
      <c r="O118" s="34"/>
      <c r="P118" s="33" t="str">
        <f t="shared" si="29"/>
        <v/>
      </c>
      <c r="Q118" s="33" t="str">
        <f t="shared" si="30"/>
        <v/>
      </c>
      <c r="R118" s="35" t="str">
        <f t="shared" si="31"/>
        <v/>
      </c>
      <c r="S118" s="33" t="str">
        <f t="shared" si="32"/>
        <v/>
      </c>
      <c r="T118" s="33" t="str">
        <f t="shared" si="33"/>
        <v/>
      </c>
      <c r="U118" s="33" t="str">
        <f t="shared" si="34"/>
        <v/>
      </c>
      <c r="V118" s="33" t="str">
        <f t="shared" si="35"/>
        <v/>
      </c>
      <c r="W118" s="34"/>
      <c r="X118" s="33" t="str">
        <f t="shared" si="36"/>
        <v/>
      </c>
      <c r="Y118" s="33" t="str">
        <f t="shared" si="37"/>
        <v/>
      </c>
      <c r="Z118" s="35" t="str">
        <f t="shared" si="38"/>
        <v/>
      </c>
      <c r="AA118" s="33" t="str">
        <f t="shared" si="39"/>
        <v/>
      </c>
      <c r="AB118" s="33" t="str">
        <f t="shared" si="40"/>
        <v/>
      </c>
      <c r="AC118" s="33" t="str">
        <f t="shared" si="41"/>
        <v/>
      </c>
      <c r="AD118" s="33" t="str">
        <f t="shared" si="42"/>
        <v/>
      </c>
      <c r="AE118" s="33" t="str">
        <f t="shared" si="43"/>
        <v/>
      </c>
      <c r="AF118" s="33" t="str">
        <f t="shared" si="44"/>
        <v/>
      </c>
      <c r="AG118" s="33" t="str">
        <f t="shared" si="45"/>
        <v/>
      </c>
      <c r="AH118" s="33" t="str">
        <f t="shared" si="46"/>
        <v/>
      </c>
      <c r="AI118" s="33" t="str">
        <f t="shared" si="47"/>
        <v/>
      </c>
    </row>
    <row r="119" spans="1:35" s="32" customFormat="1" ht="12.75" customHeight="1" x14ac:dyDescent="0.2">
      <c r="A119" s="26" t="s">
        <v>235</v>
      </c>
      <c r="B119" s="26" t="s">
        <v>236</v>
      </c>
      <c r="C119" s="26" t="s">
        <v>237</v>
      </c>
      <c r="D119" s="27" t="s">
        <v>27</v>
      </c>
      <c r="E119" s="27">
        <v>760575.37707438099</v>
      </c>
      <c r="F119" s="28" t="str">
        <f t="shared" si="24"/>
        <v>A-CAM &gt; HC Legacy</v>
      </c>
      <c r="G119" s="29">
        <v>353466</v>
      </c>
      <c r="H119" s="29">
        <v>785579.99170527305</v>
      </c>
      <c r="I119" s="30">
        <f t="shared" si="25"/>
        <v>432113.99170527305</v>
      </c>
      <c r="J119" s="31">
        <f t="shared" si="26"/>
        <v>1.2225051113976253</v>
      </c>
      <c r="L119" s="33">
        <f t="shared" si="27"/>
        <v>785579.99170527305</v>
      </c>
      <c r="M119" s="34"/>
      <c r="N119" s="33" t="str">
        <f t="shared" si="28"/>
        <v/>
      </c>
      <c r="O119" s="34"/>
      <c r="P119" s="33" t="str">
        <f t="shared" si="29"/>
        <v/>
      </c>
      <c r="Q119" s="33" t="str">
        <f t="shared" si="30"/>
        <v/>
      </c>
      <c r="R119" s="35" t="str">
        <f t="shared" si="31"/>
        <v/>
      </c>
      <c r="S119" s="33" t="str">
        <f t="shared" si="32"/>
        <v/>
      </c>
      <c r="T119" s="33" t="str">
        <f t="shared" si="33"/>
        <v/>
      </c>
      <c r="U119" s="33" t="str">
        <f t="shared" si="34"/>
        <v/>
      </c>
      <c r="V119" s="33" t="str">
        <f t="shared" si="35"/>
        <v/>
      </c>
      <c r="W119" s="34"/>
      <c r="X119" s="33" t="str">
        <f t="shared" si="36"/>
        <v/>
      </c>
      <c r="Y119" s="33" t="str">
        <f t="shared" si="37"/>
        <v/>
      </c>
      <c r="Z119" s="35" t="str">
        <f t="shared" si="38"/>
        <v/>
      </c>
      <c r="AA119" s="33" t="str">
        <f t="shared" si="39"/>
        <v/>
      </c>
      <c r="AB119" s="33" t="str">
        <f t="shared" si="40"/>
        <v/>
      </c>
      <c r="AC119" s="33" t="str">
        <f t="shared" si="41"/>
        <v/>
      </c>
      <c r="AD119" s="33" t="str">
        <f t="shared" si="42"/>
        <v/>
      </c>
      <c r="AE119" s="33" t="str">
        <f t="shared" si="43"/>
        <v/>
      </c>
      <c r="AF119" s="33" t="str">
        <f t="shared" si="44"/>
        <v/>
      </c>
      <c r="AG119" s="33" t="str">
        <f t="shared" si="45"/>
        <v/>
      </c>
      <c r="AH119" s="33" t="str">
        <f t="shared" si="46"/>
        <v/>
      </c>
      <c r="AI119" s="33" t="str">
        <f t="shared" si="47"/>
        <v/>
      </c>
    </row>
    <row r="120" spans="1:35" s="32" customFormat="1" ht="12.75" customHeight="1" x14ac:dyDescent="0.2">
      <c r="A120" s="26" t="s">
        <v>235</v>
      </c>
      <c r="B120" s="26" t="s">
        <v>238</v>
      </c>
      <c r="C120" s="26" t="s">
        <v>239</v>
      </c>
      <c r="D120" s="27" t="s">
        <v>27</v>
      </c>
      <c r="E120" s="27">
        <v>814983.63941040903</v>
      </c>
      <c r="F120" s="28" t="str">
        <f t="shared" si="24"/>
        <v>A-CAM &gt; HC Legacy</v>
      </c>
      <c r="G120" s="29">
        <v>391343</v>
      </c>
      <c r="H120" s="29">
        <v>977546.70290903002</v>
      </c>
      <c r="I120" s="30">
        <f t="shared" si="25"/>
        <v>586203.70290903002</v>
      </c>
      <c r="J120" s="31">
        <f t="shared" si="26"/>
        <v>1.4979281676407397</v>
      </c>
      <c r="L120" s="33">
        <f t="shared" si="27"/>
        <v>977546.70290903002</v>
      </c>
      <c r="M120" s="34"/>
      <c r="N120" s="33" t="str">
        <f t="shared" si="28"/>
        <v/>
      </c>
      <c r="O120" s="34"/>
      <c r="P120" s="33" t="str">
        <f t="shared" si="29"/>
        <v/>
      </c>
      <c r="Q120" s="33" t="str">
        <f t="shared" si="30"/>
        <v/>
      </c>
      <c r="R120" s="35" t="str">
        <f t="shared" si="31"/>
        <v/>
      </c>
      <c r="S120" s="33" t="str">
        <f t="shared" si="32"/>
        <v/>
      </c>
      <c r="T120" s="33" t="str">
        <f t="shared" si="33"/>
        <v/>
      </c>
      <c r="U120" s="33" t="str">
        <f t="shared" si="34"/>
        <v/>
      </c>
      <c r="V120" s="33" t="str">
        <f t="shared" si="35"/>
        <v/>
      </c>
      <c r="W120" s="34"/>
      <c r="X120" s="33" t="str">
        <f t="shared" si="36"/>
        <v/>
      </c>
      <c r="Y120" s="33" t="str">
        <f t="shared" si="37"/>
        <v/>
      </c>
      <c r="Z120" s="35" t="str">
        <f t="shared" si="38"/>
        <v/>
      </c>
      <c r="AA120" s="33" t="str">
        <f t="shared" si="39"/>
        <v/>
      </c>
      <c r="AB120" s="33" t="str">
        <f t="shared" si="40"/>
        <v/>
      </c>
      <c r="AC120" s="33" t="str">
        <f t="shared" si="41"/>
        <v/>
      </c>
      <c r="AD120" s="33" t="str">
        <f t="shared" si="42"/>
        <v/>
      </c>
      <c r="AE120" s="33" t="str">
        <f t="shared" si="43"/>
        <v/>
      </c>
      <c r="AF120" s="33" t="str">
        <f t="shared" si="44"/>
        <v/>
      </c>
      <c r="AG120" s="33" t="str">
        <f t="shared" si="45"/>
        <v/>
      </c>
      <c r="AH120" s="33" t="str">
        <f t="shared" si="46"/>
        <v/>
      </c>
      <c r="AI120" s="33" t="str">
        <f t="shared" si="47"/>
        <v/>
      </c>
    </row>
    <row r="121" spans="1:35" s="32" customFormat="1" ht="12.75" customHeight="1" x14ac:dyDescent="0.2">
      <c r="A121" s="26" t="s">
        <v>235</v>
      </c>
      <c r="B121" s="26" t="s">
        <v>240</v>
      </c>
      <c r="C121" s="26" t="s">
        <v>241</v>
      </c>
      <c r="D121" s="27" t="s">
        <v>27</v>
      </c>
      <c r="E121" s="27">
        <v>919491.62999112206</v>
      </c>
      <c r="F121" s="28" t="str">
        <f t="shared" si="24"/>
        <v>A-CAM &gt; HC Legacy</v>
      </c>
      <c r="G121" s="29">
        <v>359682</v>
      </c>
      <c r="H121" s="29">
        <v>1108392.70632928</v>
      </c>
      <c r="I121" s="30">
        <f t="shared" si="25"/>
        <v>748710.70632928004</v>
      </c>
      <c r="J121" s="31">
        <f t="shared" si="26"/>
        <v>2.0815907004778667</v>
      </c>
      <c r="L121" s="33">
        <f t="shared" si="27"/>
        <v>1108392.70632928</v>
      </c>
      <c r="M121" s="34"/>
      <c r="N121" s="33" t="str">
        <f t="shared" si="28"/>
        <v/>
      </c>
      <c r="O121" s="34"/>
      <c r="P121" s="33" t="str">
        <f t="shared" si="29"/>
        <v/>
      </c>
      <c r="Q121" s="33" t="str">
        <f t="shared" si="30"/>
        <v/>
      </c>
      <c r="R121" s="35" t="str">
        <f t="shared" si="31"/>
        <v/>
      </c>
      <c r="S121" s="33" t="str">
        <f t="shared" si="32"/>
        <v/>
      </c>
      <c r="T121" s="33" t="str">
        <f t="shared" si="33"/>
        <v/>
      </c>
      <c r="U121" s="33" t="str">
        <f t="shared" si="34"/>
        <v/>
      </c>
      <c r="V121" s="33" t="str">
        <f t="shared" si="35"/>
        <v/>
      </c>
      <c r="W121" s="34"/>
      <c r="X121" s="33" t="str">
        <f t="shared" si="36"/>
        <v/>
      </c>
      <c r="Y121" s="33" t="str">
        <f t="shared" si="37"/>
        <v/>
      </c>
      <c r="Z121" s="35" t="str">
        <f t="shared" si="38"/>
        <v/>
      </c>
      <c r="AA121" s="33" t="str">
        <f t="shared" si="39"/>
        <v/>
      </c>
      <c r="AB121" s="33" t="str">
        <f t="shared" si="40"/>
        <v/>
      </c>
      <c r="AC121" s="33" t="str">
        <f t="shared" si="41"/>
        <v/>
      </c>
      <c r="AD121" s="33" t="str">
        <f t="shared" si="42"/>
        <v/>
      </c>
      <c r="AE121" s="33" t="str">
        <f t="shared" si="43"/>
        <v/>
      </c>
      <c r="AF121" s="33" t="str">
        <f t="shared" si="44"/>
        <v/>
      </c>
      <c r="AG121" s="33" t="str">
        <f t="shared" si="45"/>
        <v/>
      </c>
      <c r="AH121" s="33" t="str">
        <f t="shared" si="46"/>
        <v/>
      </c>
      <c r="AI121" s="33" t="str">
        <f t="shared" si="47"/>
        <v/>
      </c>
    </row>
    <row r="122" spans="1:35" s="32" customFormat="1" ht="12.75" customHeight="1" x14ac:dyDescent="0.2">
      <c r="A122" s="26" t="s">
        <v>235</v>
      </c>
      <c r="B122" s="26" t="s">
        <v>242</v>
      </c>
      <c r="C122" s="26" t="s">
        <v>243</v>
      </c>
      <c r="D122" s="27" t="s">
        <v>27</v>
      </c>
      <c r="E122" s="27">
        <v>10262074.436026599</v>
      </c>
      <c r="F122" s="28" t="str">
        <f t="shared" si="24"/>
        <v>A-CAM &gt; HC Legacy</v>
      </c>
      <c r="G122" s="29">
        <v>2707980</v>
      </c>
      <c r="H122" s="29">
        <v>12920550.334256699</v>
      </c>
      <c r="I122" s="30">
        <f t="shared" si="25"/>
        <v>10212570.334256699</v>
      </c>
      <c r="J122" s="31">
        <f t="shared" si="26"/>
        <v>3.7712872082721067</v>
      </c>
      <c r="L122" s="33">
        <f t="shared" si="27"/>
        <v>12920550.334256699</v>
      </c>
      <c r="M122" s="34"/>
      <c r="N122" s="33" t="str">
        <f t="shared" si="28"/>
        <v/>
      </c>
      <c r="O122" s="34"/>
      <c r="P122" s="33" t="str">
        <f t="shared" si="29"/>
        <v/>
      </c>
      <c r="Q122" s="33" t="str">
        <f t="shared" si="30"/>
        <v/>
      </c>
      <c r="R122" s="35" t="str">
        <f t="shared" si="31"/>
        <v/>
      </c>
      <c r="S122" s="33" t="str">
        <f t="shared" si="32"/>
        <v/>
      </c>
      <c r="T122" s="33" t="str">
        <f t="shared" si="33"/>
        <v/>
      </c>
      <c r="U122" s="33" t="str">
        <f t="shared" si="34"/>
        <v/>
      </c>
      <c r="V122" s="33" t="str">
        <f t="shared" si="35"/>
        <v/>
      </c>
      <c r="W122" s="34"/>
      <c r="X122" s="33" t="str">
        <f t="shared" si="36"/>
        <v/>
      </c>
      <c r="Y122" s="33" t="str">
        <f t="shared" si="37"/>
        <v/>
      </c>
      <c r="Z122" s="35" t="str">
        <f t="shared" si="38"/>
        <v/>
      </c>
      <c r="AA122" s="33" t="str">
        <f t="shared" si="39"/>
        <v/>
      </c>
      <c r="AB122" s="33" t="str">
        <f t="shared" si="40"/>
        <v/>
      </c>
      <c r="AC122" s="33" t="str">
        <f t="shared" si="41"/>
        <v/>
      </c>
      <c r="AD122" s="33" t="str">
        <f t="shared" si="42"/>
        <v/>
      </c>
      <c r="AE122" s="33" t="str">
        <f t="shared" si="43"/>
        <v/>
      </c>
      <c r="AF122" s="33" t="str">
        <f t="shared" si="44"/>
        <v/>
      </c>
      <c r="AG122" s="33" t="str">
        <f t="shared" si="45"/>
        <v/>
      </c>
      <c r="AH122" s="33" t="str">
        <f t="shared" si="46"/>
        <v/>
      </c>
      <c r="AI122" s="33" t="str">
        <f t="shared" si="47"/>
        <v/>
      </c>
    </row>
    <row r="123" spans="1:35" s="32" customFormat="1" ht="12.75" customHeight="1" x14ac:dyDescent="0.2">
      <c r="A123" s="26" t="s">
        <v>235</v>
      </c>
      <c r="B123" s="26" t="s">
        <v>244</v>
      </c>
      <c r="C123" s="26" t="s">
        <v>245</v>
      </c>
      <c r="D123" s="27" t="s">
        <v>27</v>
      </c>
      <c r="E123" s="27">
        <v>4276794.6077043898</v>
      </c>
      <c r="F123" s="28" t="str">
        <f t="shared" si="24"/>
        <v>A-CAM &gt; HC Legacy</v>
      </c>
      <c r="G123" s="29">
        <v>1305918</v>
      </c>
      <c r="H123" s="29">
        <v>5454593.6244723201</v>
      </c>
      <c r="I123" s="30">
        <f t="shared" si="25"/>
        <v>4148675.6244723201</v>
      </c>
      <c r="J123" s="31">
        <f t="shared" si="26"/>
        <v>3.1768270476954297</v>
      </c>
      <c r="L123" s="33">
        <f t="shared" si="27"/>
        <v>5454593.6244723201</v>
      </c>
      <c r="M123" s="34"/>
      <c r="N123" s="33" t="str">
        <f t="shared" si="28"/>
        <v/>
      </c>
      <c r="O123" s="34"/>
      <c r="P123" s="33" t="str">
        <f t="shared" si="29"/>
        <v/>
      </c>
      <c r="Q123" s="33" t="str">
        <f t="shared" si="30"/>
        <v/>
      </c>
      <c r="R123" s="35" t="str">
        <f t="shared" si="31"/>
        <v/>
      </c>
      <c r="S123" s="33" t="str">
        <f t="shared" si="32"/>
        <v/>
      </c>
      <c r="T123" s="33" t="str">
        <f t="shared" si="33"/>
        <v/>
      </c>
      <c r="U123" s="33" t="str">
        <f t="shared" si="34"/>
        <v/>
      </c>
      <c r="V123" s="33" t="str">
        <f t="shared" si="35"/>
        <v/>
      </c>
      <c r="W123" s="34"/>
      <c r="X123" s="33" t="str">
        <f t="shared" si="36"/>
        <v/>
      </c>
      <c r="Y123" s="33" t="str">
        <f t="shared" si="37"/>
        <v/>
      </c>
      <c r="Z123" s="35" t="str">
        <f t="shared" si="38"/>
        <v/>
      </c>
      <c r="AA123" s="33" t="str">
        <f t="shared" si="39"/>
        <v/>
      </c>
      <c r="AB123" s="33" t="str">
        <f t="shared" si="40"/>
        <v/>
      </c>
      <c r="AC123" s="33" t="str">
        <f t="shared" si="41"/>
        <v/>
      </c>
      <c r="AD123" s="33" t="str">
        <f t="shared" si="42"/>
        <v/>
      </c>
      <c r="AE123" s="33" t="str">
        <f t="shared" si="43"/>
        <v/>
      </c>
      <c r="AF123" s="33" t="str">
        <f t="shared" si="44"/>
        <v/>
      </c>
      <c r="AG123" s="33" t="str">
        <f t="shared" si="45"/>
        <v/>
      </c>
      <c r="AH123" s="33" t="str">
        <f t="shared" si="46"/>
        <v/>
      </c>
      <c r="AI123" s="33" t="str">
        <f t="shared" si="47"/>
        <v/>
      </c>
    </row>
    <row r="124" spans="1:35" s="32" customFormat="1" ht="12.75" customHeight="1" x14ac:dyDescent="0.2">
      <c r="A124" s="26" t="s">
        <v>246</v>
      </c>
      <c r="B124" s="26" t="s">
        <v>247</v>
      </c>
      <c r="C124" s="26" t="s">
        <v>248</v>
      </c>
      <c r="D124" s="27" t="s">
        <v>27</v>
      </c>
      <c r="E124" s="27">
        <v>87013.204744773597</v>
      </c>
      <c r="F124" s="28" t="str">
        <f t="shared" si="24"/>
        <v>A-CAM &gt; HC Legacy</v>
      </c>
      <c r="G124" s="29">
        <v>28518</v>
      </c>
      <c r="H124" s="29">
        <v>109430.641167468</v>
      </c>
      <c r="I124" s="30">
        <f t="shared" si="25"/>
        <v>80912.641167467998</v>
      </c>
      <c r="J124" s="31">
        <f t="shared" si="26"/>
        <v>2.8372480947986536</v>
      </c>
      <c r="L124" s="33">
        <f t="shared" si="27"/>
        <v>109430.641167468</v>
      </c>
      <c r="M124" s="34"/>
      <c r="N124" s="33" t="str">
        <f t="shared" si="28"/>
        <v/>
      </c>
      <c r="O124" s="34"/>
      <c r="P124" s="33" t="str">
        <f t="shared" si="29"/>
        <v/>
      </c>
      <c r="Q124" s="33" t="str">
        <f t="shared" si="30"/>
        <v/>
      </c>
      <c r="R124" s="35" t="str">
        <f t="shared" si="31"/>
        <v/>
      </c>
      <c r="S124" s="33" t="str">
        <f t="shared" si="32"/>
        <v/>
      </c>
      <c r="T124" s="33" t="str">
        <f t="shared" si="33"/>
        <v/>
      </c>
      <c r="U124" s="33" t="str">
        <f t="shared" si="34"/>
        <v/>
      </c>
      <c r="V124" s="33" t="str">
        <f t="shared" si="35"/>
        <v/>
      </c>
      <c r="W124" s="34"/>
      <c r="X124" s="33" t="str">
        <f t="shared" si="36"/>
        <v/>
      </c>
      <c r="Y124" s="33" t="str">
        <f t="shared" si="37"/>
        <v/>
      </c>
      <c r="Z124" s="35" t="str">
        <f t="shared" si="38"/>
        <v/>
      </c>
      <c r="AA124" s="33" t="str">
        <f t="shared" si="39"/>
        <v/>
      </c>
      <c r="AB124" s="33" t="str">
        <f t="shared" si="40"/>
        <v/>
      </c>
      <c r="AC124" s="33" t="str">
        <f t="shared" si="41"/>
        <v/>
      </c>
      <c r="AD124" s="33" t="str">
        <f t="shared" si="42"/>
        <v/>
      </c>
      <c r="AE124" s="33" t="str">
        <f t="shared" si="43"/>
        <v/>
      </c>
      <c r="AF124" s="33" t="str">
        <f t="shared" si="44"/>
        <v/>
      </c>
      <c r="AG124" s="33" t="str">
        <f t="shared" si="45"/>
        <v/>
      </c>
      <c r="AH124" s="33" t="str">
        <f t="shared" si="46"/>
        <v/>
      </c>
      <c r="AI124" s="33" t="str">
        <f t="shared" si="47"/>
        <v/>
      </c>
    </row>
    <row r="125" spans="1:35" s="32" customFormat="1" ht="12.75" customHeight="1" x14ac:dyDescent="0.2">
      <c r="A125" s="26" t="s">
        <v>246</v>
      </c>
      <c r="B125" s="37" t="s">
        <v>249</v>
      </c>
      <c r="C125" s="37" t="s">
        <v>250</v>
      </c>
      <c r="D125" s="27" t="s">
        <v>27</v>
      </c>
      <c r="E125" s="27">
        <v>3260827.9026231701</v>
      </c>
      <c r="F125" s="28" t="str">
        <f t="shared" si="24"/>
        <v>A-CAM &gt; HC Legacy</v>
      </c>
      <c r="G125" s="29">
        <v>1043118</v>
      </c>
      <c r="H125" s="29">
        <v>3937995.98565938</v>
      </c>
      <c r="I125" s="30">
        <f t="shared" si="25"/>
        <v>2894877.98565938</v>
      </c>
      <c r="J125" s="31">
        <f t="shared" si="26"/>
        <v>2.7752162129877731</v>
      </c>
      <c r="L125" s="33">
        <f t="shared" si="27"/>
        <v>3937995.98565938</v>
      </c>
      <c r="M125" s="34"/>
      <c r="N125" s="33" t="str">
        <f t="shared" si="28"/>
        <v/>
      </c>
      <c r="O125" s="34"/>
      <c r="P125" s="33" t="str">
        <f t="shared" si="29"/>
        <v/>
      </c>
      <c r="Q125" s="33" t="str">
        <f t="shared" si="30"/>
        <v/>
      </c>
      <c r="R125" s="35" t="str">
        <f t="shared" si="31"/>
        <v/>
      </c>
      <c r="S125" s="33" t="str">
        <f t="shared" si="32"/>
        <v/>
      </c>
      <c r="T125" s="33" t="str">
        <f t="shared" si="33"/>
        <v/>
      </c>
      <c r="U125" s="33" t="str">
        <f t="shared" si="34"/>
        <v/>
      </c>
      <c r="V125" s="33" t="str">
        <f t="shared" si="35"/>
        <v/>
      </c>
      <c r="W125" s="34"/>
      <c r="X125" s="33" t="str">
        <f t="shared" si="36"/>
        <v/>
      </c>
      <c r="Y125" s="33" t="str">
        <f t="shared" si="37"/>
        <v/>
      </c>
      <c r="Z125" s="35" t="str">
        <f t="shared" si="38"/>
        <v/>
      </c>
      <c r="AA125" s="33" t="str">
        <f t="shared" si="39"/>
        <v/>
      </c>
      <c r="AB125" s="33" t="str">
        <f t="shared" si="40"/>
        <v/>
      </c>
      <c r="AC125" s="33" t="str">
        <f t="shared" si="41"/>
        <v/>
      </c>
      <c r="AD125" s="33" t="str">
        <f t="shared" si="42"/>
        <v/>
      </c>
      <c r="AE125" s="33" t="str">
        <f t="shared" si="43"/>
        <v/>
      </c>
      <c r="AF125" s="33" t="str">
        <f t="shared" si="44"/>
        <v/>
      </c>
      <c r="AG125" s="33" t="str">
        <f t="shared" si="45"/>
        <v/>
      </c>
      <c r="AH125" s="33" t="str">
        <f t="shared" si="46"/>
        <v/>
      </c>
      <c r="AI125" s="33" t="str">
        <f t="shared" si="47"/>
        <v/>
      </c>
    </row>
    <row r="126" spans="1:35" s="32" customFormat="1" ht="12.75" customHeight="1" x14ac:dyDescent="0.2">
      <c r="A126" s="26" t="s">
        <v>251</v>
      </c>
      <c r="B126" s="26" t="s">
        <v>214</v>
      </c>
      <c r="C126" s="26" t="s">
        <v>215</v>
      </c>
      <c r="D126" s="27" t="s">
        <v>27</v>
      </c>
      <c r="E126" s="27">
        <v>3290184.5222855397</v>
      </c>
      <c r="F126" s="28" t="str">
        <f t="shared" si="24"/>
        <v>A-CAM &gt; HC Legacy</v>
      </c>
      <c r="G126" s="29">
        <v>1173690</v>
      </c>
      <c r="H126" s="29">
        <v>3785039.3336963961</v>
      </c>
      <c r="I126" s="30">
        <f t="shared" si="25"/>
        <v>2611349.3336963961</v>
      </c>
      <c r="J126" s="31">
        <f t="shared" si="26"/>
        <v>2.2249054977859539</v>
      </c>
      <c r="L126" s="33">
        <f t="shared" si="27"/>
        <v>3785039.3336963961</v>
      </c>
      <c r="M126" s="34"/>
      <c r="N126" s="33" t="str">
        <f t="shared" si="28"/>
        <v/>
      </c>
      <c r="O126" s="34"/>
      <c r="P126" s="33" t="str">
        <f t="shared" si="29"/>
        <v/>
      </c>
      <c r="Q126" s="33" t="str">
        <f t="shared" si="30"/>
        <v/>
      </c>
      <c r="R126" s="35" t="str">
        <f t="shared" si="31"/>
        <v/>
      </c>
      <c r="S126" s="33" t="str">
        <f t="shared" si="32"/>
        <v/>
      </c>
      <c r="T126" s="33" t="str">
        <f t="shared" si="33"/>
        <v/>
      </c>
      <c r="U126" s="33" t="str">
        <f t="shared" si="34"/>
        <v/>
      </c>
      <c r="V126" s="33" t="str">
        <f t="shared" si="35"/>
        <v/>
      </c>
      <c r="W126" s="34"/>
      <c r="X126" s="33" t="str">
        <f t="shared" si="36"/>
        <v/>
      </c>
      <c r="Y126" s="33" t="str">
        <f t="shared" si="37"/>
        <v/>
      </c>
      <c r="Z126" s="35" t="str">
        <f t="shared" si="38"/>
        <v/>
      </c>
      <c r="AA126" s="33" t="str">
        <f t="shared" si="39"/>
        <v/>
      </c>
      <c r="AB126" s="33" t="str">
        <f t="shared" si="40"/>
        <v/>
      </c>
      <c r="AC126" s="33" t="str">
        <f t="shared" si="41"/>
        <v/>
      </c>
      <c r="AD126" s="33" t="str">
        <f t="shared" si="42"/>
        <v/>
      </c>
      <c r="AE126" s="33" t="str">
        <f t="shared" si="43"/>
        <v/>
      </c>
      <c r="AF126" s="33" t="str">
        <f t="shared" si="44"/>
        <v/>
      </c>
      <c r="AG126" s="33" t="str">
        <f t="shared" si="45"/>
        <v/>
      </c>
      <c r="AH126" s="33" t="str">
        <f t="shared" si="46"/>
        <v/>
      </c>
      <c r="AI126" s="33" t="str">
        <f t="shared" si="47"/>
        <v/>
      </c>
    </row>
    <row r="127" spans="1:35" s="32" customFormat="1" ht="12.75" customHeight="1" x14ac:dyDescent="0.2">
      <c r="A127" s="26" t="s">
        <v>251</v>
      </c>
      <c r="B127" s="26" t="s">
        <v>252</v>
      </c>
      <c r="C127" s="26" t="s">
        <v>253</v>
      </c>
      <c r="D127" s="27" t="s">
        <v>27</v>
      </c>
      <c r="E127" s="27">
        <v>4272017.2881691568</v>
      </c>
      <c r="F127" s="28" t="str">
        <f t="shared" si="24"/>
        <v>A-CAM &gt; HC Legacy</v>
      </c>
      <c r="G127" s="29">
        <v>2897748</v>
      </c>
      <c r="H127" s="29">
        <v>5400033.8646307727</v>
      </c>
      <c r="I127" s="30">
        <f t="shared" si="25"/>
        <v>2502285.8646307727</v>
      </c>
      <c r="J127" s="31">
        <f t="shared" si="26"/>
        <v>0.86352776867787429</v>
      </c>
      <c r="L127" s="33">
        <f t="shared" si="27"/>
        <v>5400033.8646307727</v>
      </c>
      <c r="M127" s="34"/>
      <c r="N127" s="33" t="str">
        <f t="shared" si="28"/>
        <v/>
      </c>
      <c r="O127" s="34"/>
      <c r="P127" s="33" t="str">
        <f t="shared" si="29"/>
        <v/>
      </c>
      <c r="Q127" s="33" t="str">
        <f t="shared" si="30"/>
        <v/>
      </c>
      <c r="R127" s="35" t="str">
        <f t="shared" si="31"/>
        <v/>
      </c>
      <c r="S127" s="33" t="str">
        <f t="shared" si="32"/>
        <v/>
      </c>
      <c r="T127" s="33" t="str">
        <f t="shared" si="33"/>
        <v/>
      </c>
      <c r="U127" s="33" t="str">
        <f t="shared" si="34"/>
        <v/>
      </c>
      <c r="V127" s="33" t="str">
        <f t="shared" si="35"/>
        <v/>
      </c>
      <c r="W127" s="34"/>
      <c r="X127" s="33" t="str">
        <f t="shared" si="36"/>
        <v/>
      </c>
      <c r="Y127" s="33" t="str">
        <f t="shared" si="37"/>
        <v/>
      </c>
      <c r="Z127" s="35" t="str">
        <f t="shared" si="38"/>
        <v/>
      </c>
      <c r="AA127" s="33" t="str">
        <f t="shared" si="39"/>
        <v/>
      </c>
      <c r="AB127" s="33" t="str">
        <f t="shared" si="40"/>
        <v/>
      </c>
      <c r="AC127" s="33" t="str">
        <f t="shared" si="41"/>
        <v/>
      </c>
      <c r="AD127" s="33" t="str">
        <f t="shared" si="42"/>
        <v/>
      </c>
      <c r="AE127" s="33" t="str">
        <f t="shared" si="43"/>
        <v/>
      </c>
      <c r="AF127" s="33" t="str">
        <f t="shared" si="44"/>
        <v/>
      </c>
      <c r="AG127" s="33" t="str">
        <f t="shared" si="45"/>
        <v/>
      </c>
      <c r="AH127" s="33" t="str">
        <f t="shared" si="46"/>
        <v/>
      </c>
      <c r="AI127" s="33" t="str">
        <f t="shared" si="47"/>
        <v/>
      </c>
    </row>
    <row r="128" spans="1:35" s="32" customFormat="1" ht="12.75" customHeight="1" x14ac:dyDescent="0.2">
      <c r="A128" s="26" t="s">
        <v>251</v>
      </c>
      <c r="B128" s="26" t="s">
        <v>254</v>
      </c>
      <c r="C128" s="26" t="s">
        <v>255</v>
      </c>
      <c r="D128" s="27" t="s">
        <v>27</v>
      </c>
      <c r="E128" s="27">
        <v>18415568.775548302</v>
      </c>
      <c r="F128" s="28" t="str">
        <f t="shared" si="24"/>
        <v>A-CAM &gt; HC Legacy</v>
      </c>
      <c r="G128" s="29">
        <v>3862284</v>
      </c>
      <c r="H128" s="29">
        <v>22516185.483543999</v>
      </c>
      <c r="I128" s="30">
        <f t="shared" si="25"/>
        <v>18653901.483543999</v>
      </c>
      <c r="J128" s="31">
        <f t="shared" si="26"/>
        <v>4.8297591486136184</v>
      </c>
      <c r="L128" s="33">
        <f t="shared" si="27"/>
        <v>22516185.483543999</v>
      </c>
      <c r="M128" s="34"/>
      <c r="N128" s="33" t="str">
        <f t="shared" si="28"/>
        <v/>
      </c>
      <c r="O128" s="34"/>
      <c r="P128" s="33" t="str">
        <f t="shared" si="29"/>
        <v/>
      </c>
      <c r="Q128" s="33" t="str">
        <f t="shared" si="30"/>
        <v/>
      </c>
      <c r="R128" s="35" t="str">
        <f t="shared" si="31"/>
        <v/>
      </c>
      <c r="S128" s="33" t="str">
        <f t="shared" si="32"/>
        <v/>
      </c>
      <c r="T128" s="33" t="str">
        <f t="shared" si="33"/>
        <v/>
      </c>
      <c r="U128" s="33" t="str">
        <f t="shared" si="34"/>
        <v/>
      </c>
      <c r="V128" s="33" t="str">
        <f t="shared" si="35"/>
        <v/>
      </c>
      <c r="W128" s="34"/>
      <c r="X128" s="33" t="str">
        <f t="shared" si="36"/>
        <v/>
      </c>
      <c r="Y128" s="33" t="str">
        <f t="shared" si="37"/>
        <v/>
      </c>
      <c r="Z128" s="35" t="str">
        <f t="shared" si="38"/>
        <v/>
      </c>
      <c r="AA128" s="33" t="str">
        <f t="shared" si="39"/>
        <v/>
      </c>
      <c r="AB128" s="33" t="str">
        <f t="shared" si="40"/>
        <v/>
      </c>
      <c r="AC128" s="33" t="str">
        <f t="shared" si="41"/>
        <v/>
      </c>
      <c r="AD128" s="33" t="str">
        <f t="shared" si="42"/>
        <v/>
      </c>
      <c r="AE128" s="33" t="str">
        <f t="shared" si="43"/>
        <v/>
      </c>
      <c r="AF128" s="33" t="str">
        <f t="shared" si="44"/>
        <v/>
      </c>
      <c r="AG128" s="33" t="str">
        <f t="shared" si="45"/>
        <v/>
      </c>
      <c r="AH128" s="33" t="str">
        <f t="shared" si="46"/>
        <v/>
      </c>
      <c r="AI128" s="33" t="str">
        <f t="shared" si="47"/>
        <v/>
      </c>
    </row>
    <row r="129" spans="1:36" s="32" customFormat="1" ht="12.75" customHeight="1" x14ac:dyDescent="0.2">
      <c r="A129" s="26" t="s">
        <v>251</v>
      </c>
      <c r="B129" s="26" t="s">
        <v>256</v>
      </c>
      <c r="C129" s="26" t="s">
        <v>257</v>
      </c>
      <c r="D129" s="27" t="s">
        <v>27</v>
      </c>
      <c r="E129" s="27">
        <v>564258.72567352303</v>
      </c>
      <c r="F129" s="28" t="str">
        <f t="shared" si="24"/>
        <v>A-CAM &gt; HC Legacy</v>
      </c>
      <c r="G129" s="29">
        <v>355986</v>
      </c>
      <c r="H129" s="29">
        <v>720780.35247459495</v>
      </c>
      <c r="I129" s="30">
        <f t="shared" si="25"/>
        <v>364794.35247459495</v>
      </c>
      <c r="J129" s="31">
        <f t="shared" si="26"/>
        <v>1.0247435361912967</v>
      </c>
      <c r="L129" s="33">
        <f t="shared" si="27"/>
        <v>720780.35247459495</v>
      </c>
      <c r="M129" s="34"/>
      <c r="N129" s="33" t="str">
        <f t="shared" si="28"/>
        <v/>
      </c>
      <c r="O129" s="34"/>
      <c r="P129" s="33" t="str">
        <f t="shared" si="29"/>
        <v/>
      </c>
      <c r="Q129" s="33" t="str">
        <f t="shared" si="30"/>
        <v/>
      </c>
      <c r="R129" s="35" t="str">
        <f t="shared" si="31"/>
        <v/>
      </c>
      <c r="S129" s="33" t="str">
        <f t="shared" si="32"/>
        <v/>
      </c>
      <c r="T129" s="33" t="str">
        <f t="shared" si="33"/>
        <v/>
      </c>
      <c r="U129" s="33" t="str">
        <f t="shared" si="34"/>
        <v/>
      </c>
      <c r="V129" s="33" t="str">
        <f t="shared" si="35"/>
        <v/>
      </c>
      <c r="W129" s="34"/>
      <c r="X129" s="33" t="str">
        <f t="shared" si="36"/>
        <v/>
      </c>
      <c r="Y129" s="33" t="str">
        <f t="shared" si="37"/>
        <v/>
      </c>
      <c r="Z129" s="35" t="str">
        <f t="shared" si="38"/>
        <v/>
      </c>
      <c r="AA129" s="33" t="str">
        <f t="shared" si="39"/>
        <v/>
      </c>
      <c r="AB129" s="33" t="str">
        <f t="shared" si="40"/>
        <v/>
      </c>
      <c r="AC129" s="33" t="str">
        <f t="shared" si="41"/>
        <v/>
      </c>
      <c r="AD129" s="33" t="str">
        <f t="shared" si="42"/>
        <v/>
      </c>
      <c r="AE129" s="33" t="str">
        <f t="shared" si="43"/>
        <v/>
      </c>
      <c r="AF129" s="33" t="str">
        <f t="shared" si="44"/>
        <v/>
      </c>
      <c r="AG129" s="33" t="str">
        <f t="shared" si="45"/>
        <v/>
      </c>
      <c r="AH129" s="33" t="str">
        <f t="shared" si="46"/>
        <v/>
      </c>
      <c r="AI129" s="33" t="str">
        <f t="shared" si="47"/>
        <v/>
      </c>
    </row>
    <row r="130" spans="1:36" s="32" customFormat="1" ht="12.75" customHeight="1" x14ac:dyDescent="0.2">
      <c r="A130" s="26" t="s">
        <v>251</v>
      </c>
      <c r="B130" s="26" t="s">
        <v>258</v>
      </c>
      <c r="C130" s="26" t="s">
        <v>259</v>
      </c>
      <c r="D130" s="27" t="s">
        <v>27</v>
      </c>
      <c r="E130" s="27">
        <v>1057504.19660286</v>
      </c>
      <c r="F130" s="28" t="str">
        <f t="shared" si="24"/>
        <v>A-CAM &gt; HC Legacy</v>
      </c>
      <c r="G130" s="29">
        <v>234468</v>
      </c>
      <c r="H130" s="29">
        <v>1247210.02012956</v>
      </c>
      <c r="I130" s="30">
        <f t="shared" si="25"/>
        <v>1012742.02012956</v>
      </c>
      <c r="J130" s="31">
        <f t="shared" si="26"/>
        <v>4.3193187135539182</v>
      </c>
      <c r="L130" s="33">
        <f t="shared" si="27"/>
        <v>1247210.02012956</v>
      </c>
      <c r="M130" s="34"/>
      <c r="N130" s="33" t="str">
        <f t="shared" si="28"/>
        <v/>
      </c>
      <c r="O130" s="34"/>
      <c r="P130" s="33" t="str">
        <f t="shared" si="29"/>
        <v/>
      </c>
      <c r="Q130" s="33" t="str">
        <f t="shared" si="30"/>
        <v/>
      </c>
      <c r="R130" s="35" t="str">
        <f t="shared" si="31"/>
        <v/>
      </c>
      <c r="S130" s="33" t="str">
        <f t="shared" si="32"/>
        <v/>
      </c>
      <c r="T130" s="33" t="str">
        <f t="shared" si="33"/>
        <v/>
      </c>
      <c r="U130" s="33" t="str">
        <f t="shared" si="34"/>
        <v/>
      </c>
      <c r="V130" s="33" t="str">
        <f t="shared" si="35"/>
        <v/>
      </c>
      <c r="W130" s="34"/>
      <c r="X130" s="33" t="str">
        <f t="shared" si="36"/>
        <v/>
      </c>
      <c r="Y130" s="33" t="str">
        <f t="shared" si="37"/>
        <v/>
      </c>
      <c r="Z130" s="35" t="str">
        <f t="shared" si="38"/>
        <v/>
      </c>
      <c r="AA130" s="33" t="str">
        <f t="shared" si="39"/>
        <v/>
      </c>
      <c r="AB130" s="33" t="str">
        <f t="shared" si="40"/>
        <v/>
      </c>
      <c r="AC130" s="33" t="str">
        <f t="shared" si="41"/>
        <v/>
      </c>
      <c r="AD130" s="33" t="str">
        <f t="shared" si="42"/>
        <v/>
      </c>
      <c r="AE130" s="33" t="str">
        <f t="shared" si="43"/>
        <v/>
      </c>
      <c r="AF130" s="33" t="str">
        <f t="shared" si="44"/>
        <v/>
      </c>
      <c r="AG130" s="33" t="str">
        <f t="shared" si="45"/>
        <v/>
      </c>
      <c r="AH130" s="33" t="str">
        <f t="shared" si="46"/>
        <v/>
      </c>
      <c r="AI130" s="33" t="str">
        <f t="shared" si="47"/>
        <v/>
      </c>
    </row>
    <row r="131" spans="1:36" s="32" customFormat="1" ht="12.75" customHeight="1" x14ac:dyDescent="0.2">
      <c r="A131" s="26" t="s">
        <v>251</v>
      </c>
      <c r="B131" s="26" t="s">
        <v>260</v>
      </c>
      <c r="C131" s="26" t="s">
        <v>261</v>
      </c>
      <c r="D131" s="27" t="s">
        <v>27</v>
      </c>
      <c r="E131" s="27">
        <v>4787887.4827266801</v>
      </c>
      <c r="F131" s="28" t="str">
        <f t="shared" si="24"/>
        <v>A-CAM &gt; HC Legacy</v>
      </c>
      <c r="G131" s="29">
        <v>1265784</v>
      </c>
      <c r="H131" s="29">
        <v>5800134.8806301197</v>
      </c>
      <c r="I131" s="30">
        <f t="shared" si="25"/>
        <v>4534350.8806301197</v>
      </c>
      <c r="J131" s="31">
        <f t="shared" si="26"/>
        <v>3.5822469557445187</v>
      </c>
      <c r="L131" s="33">
        <f t="shared" si="27"/>
        <v>5800134.8806301197</v>
      </c>
      <c r="M131" s="34"/>
      <c r="N131" s="33" t="str">
        <f t="shared" si="28"/>
        <v/>
      </c>
      <c r="O131" s="34"/>
      <c r="P131" s="33" t="str">
        <f t="shared" si="29"/>
        <v/>
      </c>
      <c r="Q131" s="33" t="str">
        <f t="shared" si="30"/>
        <v/>
      </c>
      <c r="R131" s="35" t="str">
        <f t="shared" si="31"/>
        <v/>
      </c>
      <c r="S131" s="33" t="str">
        <f t="shared" si="32"/>
        <v/>
      </c>
      <c r="T131" s="33" t="str">
        <f t="shared" si="33"/>
        <v/>
      </c>
      <c r="U131" s="33" t="str">
        <f t="shared" si="34"/>
        <v/>
      </c>
      <c r="V131" s="33" t="str">
        <f t="shared" si="35"/>
        <v/>
      </c>
      <c r="W131" s="34"/>
      <c r="X131" s="33" t="str">
        <f t="shared" si="36"/>
        <v/>
      </c>
      <c r="Y131" s="33" t="str">
        <f t="shared" si="37"/>
        <v/>
      </c>
      <c r="Z131" s="35" t="str">
        <f t="shared" si="38"/>
        <v/>
      </c>
      <c r="AA131" s="33" t="str">
        <f t="shared" si="39"/>
        <v/>
      </c>
      <c r="AB131" s="33" t="str">
        <f t="shared" si="40"/>
        <v/>
      </c>
      <c r="AC131" s="33" t="str">
        <f t="shared" si="41"/>
        <v/>
      </c>
      <c r="AD131" s="33" t="str">
        <f t="shared" si="42"/>
        <v/>
      </c>
      <c r="AE131" s="33" t="str">
        <f t="shared" si="43"/>
        <v/>
      </c>
      <c r="AF131" s="33" t="str">
        <f t="shared" si="44"/>
        <v/>
      </c>
      <c r="AG131" s="33" t="str">
        <f t="shared" si="45"/>
        <v/>
      </c>
      <c r="AH131" s="33" t="str">
        <f t="shared" si="46"/>
        <v/>
      </c>
      <c r="AI131" s="33" t="str">
        <f t="shared" si="47"/>
        <v/>
      </c>
    </row>
    <row r="132" spans="1:36" s="32" customFormat="1" ht="12.75" customHeight="1" x14ac:dyDescent="0.2">
      <c r="A132" s="26" t="s">
        <v>251</v>
      </c>
      <c r="B132" s="26" t="s">
        <v>262</v>
      </c>
      <c r="C132" s="26" t="s">
        <v>263</v>
      </c>
      <c r="D132" s="27" t="s">
        <v>27</v>
      </c>
      <c r="E132" s="27">
        <v>996746.057548563</v>
      </c>
      <c r="F132" s="28" t="str">
        <f t="shared" si="24"/>
        <v>A-CAM &gt; HC Legacy</v>
      </c>
      <c r="G132" s="29">
        <v>224862</v>
      </c>
      <c r="H132" s="29">
        <v>1157017.50159142</v>
      </c>
      <c r="I132" s="30">
        <f t="shared" si="25"/>
        <v>932155.50159142003</v>
      </c>
      <c r="J132" s="31">
        <f t="shared" si="26"/>
        <v>4.145455886683477</v>
      </c>
      <c r="L132" s="33">
        <f t="shared" si="27"/>
        <v>1157017.50159142</v>
      </c>
      <c r="M132" s="34"/>
      <c r="N132" s="33" t="str">
        <f t="shared" si="28"/>
        <v/>
      </c>
      <c r="O132" s="34"/>
      <c r="P132" s="33" t="str">
        <f t="shared" si="29"/>
        <v/>
      </c>
      <c r="Q132" s="33" t="str">
        <f t="shared" si="30"/>
        <v/>
      </c>
      <c r="R132" s="35" t="str">
        <f t="shared" si="31"/>
        <v/>
      </c>
      <c r="S132" s="33" t="str">
        <f t="shared" si="32"/>
        <v/>
      </c>
      <c r="T132" s="33" t="str">
        <f t="shared" si="33"/>
        <v/>
      </c>
      <c r="U132" s="33" t="str">
        <f t="shared" si="34"/>
        <v/>
      </c>
      <c r="V132" s="33" t="str">
        <f t="shared" si="35"/>
        <v/>
      </c>
      <c r="W132" s="34"/>
      <c r="X132" s="33" t="str">
        <f t="shared" si="36"/>
        <v/>
      </c>
      <c r="Y132" s="33" t="str">
        <f t="shared" si="37"/>
        <v/>
      </c>
      <c r="Z132" s="35" t="str">
        <f t="shared" si="38"/>
        <v/>
      </c>
      <c r="AA132" s="33" t="str">
        <f t="shared" si="39"/>
        <v/>
      </c>
      <c r="AB132" s="33" t="str">
        <f t="shared" si="40"/>
        <v/>
      </c>
      <c r="AC132" s="33" t="str">
        <f t="shared" si="41"/>
        <v/>
      </c>
      <c r="AD132" s="33" t="str">
        <f t="shared" si="42"/>
        <v/>
      </c>
      <c r="AE132" s="33" t="str">
        <f t="shared" si="43"/>
        <v/>
      </c>
      <c r="AF132" s="33" t="str">
        <f t="shared" si="44"/>
        <v/>
      </c>
      <c r="AG132" s="33" t="str">
        <f t="shared" si="45"/>
        <v/>
      </c>
      <c r="AH132" s="33" t="str">
        <f t="shared" si="46"/>
        <v/>
      </c>
      <c r="AI132" s="33" t="str">
        <f t="shared" si="47"/>
        <v/>
      </c>
    </row>
    <row r="133" spans="1:36" s="32" customFormat="1" ht="12.75" customHeight="1" x14ac:dyDescent="0.2">
      <c r="A133" s="26" t="s">
        <v>264</v>
      </c>
      <c r="B133" s="26" t="s">
        <v>176</v>
      </c>
      <c r="C133" s="26" t="s">
        <v>177</v>
      </c>
      <c r="D133" s="27" t="s">
        <v>27</v>
      </c>
      <c r="E133" s="27">
        <v>7046557.8576622102</v>
      </c>
      <c r="F133" s="28" t="str">
        <f t="shared" si="24"/>
        <v>A-CAM &gt; HC Legacy</v>
      </c>
      <c r="G133" s="29">
        <v>4124826</v>
      </c>
      <c r="H133" s="29">
        <v>8696893.8452117592</v>
      </c>
      <c r="I133" s="30">
        <f t="shared" si="25"/>
        <v>4572067.8452117592</v>
      </c>
      <c r="J133" s="31">
        <f t="shared" si="26"/>
        <v>1.1084268391470959</v>
      </c>
      <c r="L133" s="33">
        <f t="shared" si="27"/>
        <v>8696893.8452117592</v>
      </c>
      <c r="M133" s="34"/>
      <c r="N133" s="33" t="str">
        <f t="shared" si="28"/>
        <v/>
      </c>
      <c r="O133" s="34"/>
      <c r="P133" s="33" t="str">
        <f t="shared" si="29"/>
        <v/>
      </c>
      <c r="Q133" s="33" t="str">
        <f t="shared" si="30"/>
        <v/>
      </c>
      <c r="R133" s="35" t="str">
        <f t="shared" si="31"/>
        <v/>
      </c>
      <c r="S133" s="33" t="str">
        <f t="shared" si="32"/>
        <v/>
      </c>
      <c r="T133" s="33" t="str">
        <f t="shared" si="33"/>
        <v/>
      </c>
      <c r="U133" s="33" t="str">
        <f t="shared" si="34"/>
        <v/>
      </c>
      <c r="V133" s="33" t="str">
        <f t="shared" si="35"/>
        <v/>
      </c>
      <c r="W133" s="34"/>
      <c r="X133" s="33" t="str">
        <f t="shared" si="36"/>
        <v/>
      </c>
      <c r="Y133" s="33" t="str">
        <f t="shared" si="37"/>
        <v/>
      </c>
      <c r="Z133" s="35" t="str">
        <f t="shared" si="38"/>
        <v/>
      </c>
      <c r="AA133" s="33" t="str">
        <f t="shared" si="39"/>
        <v/>
      </c>
      <c r="AB133" s="33" t="str">
        <f t="shared" si="40"/>
        <v/>
      </c>
      <c r="AC133" s="33" t="str">
        <f t="shared" si="41"/>
        <v/>
      </c>
      <c r="AD133" s="33" t="str">
        <f t="shared" si="42"/>
        <v/>
      </c>
      <c r="AE133" s="33" t="str">
        <f t="shared" si="43"/>
        <v/>
      </c>
      <c r="AF133" s="33" t="str">
        <f t="shared" si="44"/>
        <v/>
      </c>
      <c r="AG133" s="33" t="str">
        <f t="shared" si="45"/>
        <v/>
      </c>
      <c r="AH133" s="33" t="str">
        <f t="shared" si="46"/>
        <v/>
      </c>
      <c r="AI133" s="33" t="str">
        <f t="shared" si="47"/>
        <v/>
      </c>
    </row>
    <row r="134" spans="1:36" s="32" customFormat="1" ht="12.75" customHeight="1" x14ac:dyDescent="0.2">
      <c r="A134" s="26" t="s">
        <v>264</v>
      </c>
      <c r="B134" s="26" t="s">
        <v>265</v>
      </c>
      <c r="C134" s="26" t="s">
        <v>266</v>
      </c>
      <c r="D134" s="27" t="s">
        <v>27</v>
      </c>
      <c r="E134" s="27">
        <v>2336522.58425945</v>
      </c>
      <c r="F134" s="28" t="str">
        <f t="shared" ref="F134:F197" si="48">IF(H134&gt;G134,"A-CAM &gt; HC Legacy",IF(J134&lt;=10%,"Tier 1",IF(AND(J134&gt;10%,J134&lt;=25%),"Tier 2","Tier 3")))</f>
        <v>A-CAM &gt; HC Legacy</v>
      </c>
      <c r="G134" s="29">
        <v>2214084</v>
      </c>
      <c r="H134" s="29">
        <v>2838412.22038096</v>
      </c>
      <c r="I134" s="30">
        <f t="shared" ref="I134:I197" si="49">H134-G134</f>
        <v>624328.22038096003</v>
      </c>
      <c r="J134" s="31">
        <f t="shared" ref="J134:J197" si="50">IF(G134=0,1,ABS(I134/G134))</f>
        <v>0.28198036767392748</v>
      </c>
      <c r="L134" s="33">
        <f t="shared" ref="L134:L197" si="51">IF(AND(H134&gt;G134),H134,"")</f>
        <v>2838412.22038096</v>
      </c>
      <c r="M134" s="34"/>
      <c r="N134" s="33" t="str">
        <f t="shared" ref="N134:N197" si="52">IF(AND(H134&lt;G134,J134&lt;=10%),H134+(I134*0.5*-1),"")</f>
        <v/>
      </c>
      <c r="O134" s="34"/>
      <c r="P134" s="33" t="str">
        <f t="shared" ref="P134:P197" si="53">IF(F134="Tier 2",0.2*I134*-1,"")</f>
        <v/>
      </c>
      <c r="Q134" s="33" t="str">
        <f t="shared" ref="Q134:Q197" si="54">IF(F134="Tier 2",0.05*G134,"")</f>
        <v/>
      </c>
      <c r="R134" s="35" t="str">
        <f t="shared" ref="R134:R197" si="55">IF(F134="Tier 2",IF(P134&gt;Q134,"Yes","No"),"")</f>
        <v/>
      </c>
      <c r="S134" s="33" t="str">
        <f t="shared" ref="S134:S197" si="56">IF(AND(H134&lt;G134,J134&gt;10%,J134&lt;=25%),IF(I134*0.2*-1&gt;G134*0.05,H134+-1*I134*0.8,0)+IF(I134*0.2*-1&lt;=G134*0.05,MAX(H134,G134*0.95),0),"")</f>
        <v/>
      </c>
      <c r="T134" s="33" t="str">
        <f t="shared" ref="T134:T197" si="57">IF(AND(H134&lt;G134,J134&gt;10%,J134&lt;=25%),IF(I134*0.2*-1&gt;G134*0.05,H134+-1*I134*0.6,0)+IF(I134*0.2*-1&lt;=G134*0.05,MAX(H134,G134*0.9),0),"")</f>
        <v/>
      </c>
      <c r="U134" s="33" t="str">
        <f t="shared" ref="U134:U197" si="58">IF(AND(H134&lt;G134,J134&gt;10%,J134&lt;=25%),IF(I134*0.2*-1&gt;G134*0.05,H134+-1*I134*0.4,0)+IF(I134*0.2*-1&lt;=G134*0.05,MAX(H134,G134*0.85),0),"")</f>
        <v/>
      </c>
      <c r="V134" s="33" t="str">
        <f t="shared" ref="V134:V197" si="59">IF(AND(H134&lt;G134,J134&gt;10%,J134&lt;=25%),IF(I134*0.2*-1&gt;G134*0.05,H134+-1*I134*0.2,0)+IF(I134*0.2*-1&lt;=G134*0.05,MAX(H134,G134*0.8),0),"")</f>
        <v/>
      </c>
      <c r="W134" s="34"/>
      <c r="X134" s="33" t="str">
        <f t="shared" ref="X134:X197" si="60">IF(F134="Tier 3",0.1*I134*-1,"")</f>
        <v/>
      </c>
      <c r="Y134" s="33" t="str">
        <f t="shared" ref="Y134:Y197" si="61">IF(F134="Tier 3",0.05*G134,"")</f>
        <v/>
      </c>
      <c r="Z134" s="35" t="str">
        <f t="shared" ref="Z134:Z197" si="62">IF(F134="Tier 3",IF(X134&gt;Y134,"Yes","No"),"")</f>
        <v/>
      </c>
      <c r="AA134" s="33" t="str">
        <f t="shared" ref="AA134:AA197" si="63">IF(AND(H134&lt;G134,J134&gt;25%),IF(I134*0.1*-1&gt;G134*0.05,H134+-1*I134*0.9,0)+IF(I134*0.1*-1&lt;=G134*0.05,MAX(H134,G134*0.95),0),"")</f>
        <v/>
      </c>
      <c r="AB134" s="33" t="str">
        <f t="shared" ref="AB134:AB197" si="64">IF(AND(H134&lt;G134,J134&gt;25%),IF(I134*0.1*-1&gt;G134*0.05,H134+-1*I134*0.8,0)+IF(I134*0.1*-1&lt;=G134*0.05,MAX(H134,G134*0.9),0),"")</f>
        <v/>
      </c>
      <c r="AC134" s="33" t="str">
        <f t="shared" ref="AC134:AC197" si="65">IF(AND(H134&lt;G134,J134&gt;25%),IF(I134*0.1*-1&gt;G134*0.05,H134+-1*I134*0.7,0)+IF(I134*0.1*-1&lt;=G134*0.05,MAX(H134,G134*0.85),0),"")</f>
        <v/>
      </c>
      <c r="AD134" s="33" t="str">
        <f t="shared" ref="AD134:AD197" si="66">IF(AND(H134&lt;G134,J134&gt;25%),IF(I134*0.1*-1&gt;G134*0.05,H134+-1*I134*0.6,0)+IF(I134*0.1*-1&lt;=G134*0.05,MAX(H134,G134*0.8),0),"")</f>
        <v/>
      </c>
      <c r="AE134" s="33" t="str">
        <f t="shared" ref="AE134:AE197" si="67">IF(AND(H134&lt;G134,J134&gt;25%),IF(I134*0.1*-1&gt;G134*0.05,H134+-1*I134*0.5,0)+IF(I134*0.1*-1&lt;=G134*0.05,MAX(H134,G134*0.75),0),"")</f>
        <v/>
      </c>
      <c r="AF134" s="33" t="str">
        <f t="shared" ref="AF134:AF197" si="68">IF(AND(H134&lt;G134,J134&gt;25%),IF(I134*0.1*-1&gt;G134*0.05,H134+-1*I134*0.4,0)+IF(I134*0.1*-1&lt;=G134*0.05,MAX(H134,G134*0.7),0),"")</f>
        <v/>
      </c>
      <c r="AG134" s="33" t="str">
        <f t="shared" ref="AG134:AG197" si="69">IF(AND(H134&lt;G134,J134&gt;25%),IF(I134*0.1*-1&gt;G134*0.05,H134+-1*I134*0.3,0)+IF(I134*0.1*-1&lt;=G134*0.05,MAX(H134,G134*0.65),0),"")</f>
        <v/>
      </c>
      <c r="AH134" s="33" t="str">
        <f t="shared" ref="AH134:AH197" si="70">IF(AND(H134&lt;G134,J134&gt;25%),IF(I134*0.1*-1&gt;G134*0.05,H134+-1*I134*0.2,0)+IF(I134*0.1*-1&lt;=G134*0.05,MAX(H134,G134*0.6),0),"")</f>
        <v/>
      </c>
      <c r="AI134" s="33" t="str">
        <f t="shared" ref="AI134:AI197" si="71">IF(AND(H134&lt;G134,J134&gt;25%),IF(I134*0.1*-1&gt;G134*0.05,H134+-1*I134*0.1,0)+IF(I134*0.1*-1&lt;=G134*0.05,MAX(H134,G134*0.55),0),"")</f>
        <v/>
      </c>
    </row>
    <row r="135" spans="1:36" s="32" customFormat="1" ht="12.75" customHeight="1" x14ac:dyDescent="0.2">
      <c r="A135" s="26" t="s">
        <v>267</v>
      </c>
      <c r="B135" s="26" t="s">
        <v>268</v>
      </c>
      <c r="C135" s="26" t="s">
        <v>269</v>
      </c>
      <c r="D135" s="27" t="s">
        <v>27</v>
      </c>
      <c r="E135" s="27">
        <v>1100570.5058201</v>
      </c>
      <c r="F135" s="28" t="str">
        <f t="shared" si="48"/>
        <v>A-CAM &gt; HC Legacy</v>
      </c>
      <c r="G135" s="29">
        <v>579216</v>
      </c>
      <c r="H135" s="29">
        <v>1348389.3836155301</v>
      </c>
      <c r="I135" s="30">
        <f t="shared" si="49"/>
        <v>769173.3836155301</v>
      </c>
      <c r="J135" s="31">
        <f t="shared" si="50"/>
        <v>1.3279560364622698</v>
      </c>
      <c r="L135" s="33">
        <f t="shared" si="51"/>
        <v>1348389.3836155301</v>
      </c>
      <c r="M135" s="34"/>
      <c r="N135" s="33" t="str">
        <f t="shared" si="52"/>
        <v/>
      </c>
      <c r="O135" s="34"/>
      <c r="P135" s="33" t="str">
        <f t="shared" si="53"/>
        <v/>
      </c>
      <c r="Q135" s="33" t="str">
        <f t="shared" si="54"/>
        <v/>
      </c>
      <c r="R135" s="35" t="str">
        <f t="shared" si="55"/>
        <v/>
      </c>
      <c r="S135" s="33" t="str">
        <f t="shared" si="56"/>
        <v/>
      </c>
      <c r="T135" s="33" t="str">
        <f t="shared" si="57"/>
        <v/>
      </c>
      <c r="U135" s="33" t="str">
        <f t="shared" si="58"/>
        <v/>
      </c>
      <c r="V135" s="33" t="str">
        <f t="shared" si="59"/>
        <v/>
      </c>
      <c r="W135" s="34"/>
      <c r="X135" s="33" t="str">
        <f t="shared" si="60"/>
        <v/>
      </c>
      <c r="Y135" s="33" t="str">
        <f t="shared" si="61"/>
        <v/>
      </c>
      <c r="Z135" s="35" t="str">
        <f t="shared" si="62"/>
        <v/>
      </c>
      <c r="AA135" s="33" t="str">
        <f t="shared" si="63"/>
        <v/>
      </c>
      <c r="AB135" s="33" t="str">
        <f t="shared" si="64"/>
        <v/>
      </c>
      <c r="AC135" s="33" t="str">
        <f t="shared" si="65"/>
        <v/>
      </c>
      <c r="AD135" s="33" t="str">
        <f t="shared" si="66"/>
        <v/>
      </c>
      <c r="AE135" s="33" t="str">
        <f t="shared" si="67"/>
        <v/>
      </c>
      <c r="AF135" s="33" t="str">
        <f t="shared" si="68"/>
        <v/>
      </c>
      <c r="AG135" s="33" t="str">
        <f t="shared" si="69"/>
        <v/>
      </c>
      <c r="AH135" s="33" t="str">
        <f t="shared" si="70"/>
        <v/>
      </c>
      <c r="AI135" s="33" t="str">
        <f t="shared" si="71"/>
        <v/>
      </c>
    </row>
    <row r="136" spans="1:36" s="32" customFormat="1" ht="12.75" customHeight="1" x14ac:dyDescent="0.2">
      <c r="A136" s="26" t="s">
        <v>267</v>
      </c>
      <c r="B136" s="26" t="s">
        <v>270</v>
      </c>
      <c r="C136" s="26" t="s">
        <v>271</v>
      </c>
      <c r="D136" s="27" t="s">
        <v>27</v>
      </c>
      <c r="E136" s="27">
        <v>1451863.2047834401</v>
      </c>
      <c r="F136" s="28" t="str">
        <f t="shared" si="48"/>
        <v>A-CAM &gt; HC Legacy</v>
      </c>
      <c r="G136" s="29">
        <v>360036</v>
      </c>
      <c r="H136" s="29">
        <v>1611146.1999653401</v>
      </c>
      <c r="I136" s="30">
        <f t="shared" si="49"/>
        <v>1251110.1999653401</v>
      </c>
      <c r="J136" s="31">
        <f t="shared" si="50"/>
        <v>3.4749586151533181</v>
      </c>
      <c r="L136" s="33">
        <f t="shared" si="51"/>
        <v>1611146.1999653401</v>
      </c>
      <c r="M136" s="34"/>
      <c r="N136" s="33" t="str">
        <f t="shared" si="52"/>
        <v/>
      </c>
      <c r="O136" s="34"/>
      <c r="P136" s="33" t="str">
        <f t="shared" si="53"/>
        <v/>
      </c>
      <c r="Q136" s="33" t="str">
        <f t="shared" si="54"/>
        <v/>
      </c>
      <c r="R136" s="35" t="str">
        <f t="shared" si="55"/>
        <v/>
      </c>
      <c r="S136" s="33" t="str">
        <f t="shared" si="56"/>
        <v/>
      </c>
      <c r="T136" s="33" t="str">
        <f t="shared" si="57"/>
        <v/>
      </c>
      <c r="U136" s="33" t="str">
        <f t="shared" si="58"/>
        <v/>
      </c>
      <c r="V136" s="33" t="str">
        <f t="shared" si="59"/>
        <v/>
      </c>
      <c r="W136" s="34"/>
      <c r="X136" s="33" t="str">
        <f t="shared" si="60"/>
        <v/>
      </c>
      <c r="Y136" s="33" t="str">
        <f t="shared" si="61"/>
        <v/>
      </c>
      <c r="Z136" s="35" t="str">
        <f t="shared" si="62"/>
        <v/>
      </c>
      <c r="AA136" s="33" t="str">
        <f t="shared" si="63"/>
        <v/>
      </c>
      <c r="AB136" s="33" t="str">
        <f t="shared" si="64"/>
        <v/>
      </c>
      <c r="AC136" s="33" t="str">
        <f t="shared" si="65"/>
        <v/>
      </c>
      <c r="AD136" s="33" t="str">
        <f t="shared" si="66"/>
        <v/>
      </c>
      <c r="AE136" s="33" t="str">
        <f t="shared" si="67"/>
        <v/>
      </c>
      <c r="AF136" s="33" t="str">
        <f t="shared" si="68"/>
        <v/>
      </c>
      <c r="AG136" s="33" t="str">
        <f t="shared" si="69"/>
        <v/>
      </c>
      <c r="AH136" s="33" t="str">
        <f t="shared" si="70"/>
        <v/>
      </c>
      <c r="AI136" s="33" t="str">
        <f t="shared" si="71"/>
        <v/>
      </c>
    </row>
    <row r="137" spans="1:36" s="32" customFormat="1" ht="12.75" customHeight="1" x14ac:dyDescent="0.2">
      <c r="A137" s="26" t="s">
        <v>267</v>
      </c>
      <c r="B137" s="26" t="s">
        <v>147</v>
      </c>
      <c r="C137" s="26" t="s">
        <v>148</v>
      </c>
      <c r="D137" s="27" t="s">
        <v>27</v>
      </c>
      <c r="E137" s="27">
        <v>947327.75920927397</v>
      </c>
      <c r="F137" s="28" t="str">
        <f t="shared" si="48"/>
        <v>A-CAM &gt; HC Legacy</v>
      </c>
      <c r="G137" s="29">
        <v>871983</v>
      </c>
      <c r="H137" s="29">
        <v>1157502.8432606601</v>
      </c>
      <c r="I137" s="30">
        <f t="shared" si="49"/>
        <v>285519.84326066007</v>
      </c>
      <c r="J137" s="31">
        <f t="shared" si="50"/>
        <v>0.3274373964408252</v>
      </c>
      <c r="L137" s="33">
        <f t="shared" si="51"/>
        <v>1157502.8432606601</v>
      </c>
      <c r="M137" s="34"/>
      <c r="N137" s="33" t="str">
        <f t="shared" si="52"/>
        <v/>
      </c>
      <c r="O137" s="34"/>
      <c r="P137" s="33" t="str">
        <f t="shared" si="53"/>
        <v/>
      </c>
      <c r="Q137" s="33" t="str">
        <f t="shared" si="54"/>
        <v/>
      </c>
      <c r="R137" s="35" t="str">
        <f t="shared" si="55"/>
        <v/>
      </c>
      <c r="S137" s="33" t="str">
        <f t="shared" si="56"/>
        <v/>
      </c>
      <c r="T137" s="33" t="str">
        <f t="shared" si="57"/>
        <v/>
      </c>
      <c r="U137" s="33" t="str">
        <f t="shared" si="58"/>
        <v/>
      </c>
      <c r="V137" s="33" t="str">
        <f t="shared" si="59"/>
        <v/>
      </c>
      <c r="W137" s="34"/>
      <c r="X137" s="33" t="str">
        <f t="shared" si="60"/>
        <v/>
      </c>
      <c r="Y137" s="33" t="str">
        <f t="shared" si="61"/>
        <v/>
      </c>
      <c r="Z137" s="35" t="str">
        <f t="shared" si="62"/>
        <v/>
      </c>
      <c r="AA137" s="33" t="str">
        <f t="shared" si="63"/>
        <v/>
      </c>
      <c r="AB137" s="33" t="str">
        <f t="shared" si="64"/>
        <v/>
      </c>
      <c r="AC137" s="33" t="str">
        <f t="shared" si="65"/>
        <v/>
      </c>
      <c r="AD137" s="33" t="str">
        <f t="shared" si="66"/>
        <v/>
      </c>
      <c r="AE137" s="33" t="str">
        <f t="shared" si="67"/>
        <v/>
      </c>
      <c r="AF137" s="33" t="str">
        <f t="shared" si="68"/>
        <v/>
      </c>
      <c r="AG137" s="33" t="str">
        <f t="shared" si="69"/>
        <v/>
      </c>
      <c r="AH137" s="33" t="str">
        <f t="shared" si="70"/>
        <v/>
      </c>
      <c r="AI137" s="33" t="str">
        <f t="shared" si="71"/>
        <v/>
      </c>
    </row>
    <row r="138" spans="1:36" s="32" customFormat="1" ht="12.75" customHeight="1" x14ac:dyDescent="0.2">
      <c r="A138" s="26" t="s">
        <v>272</v>
      </c>
      <c r="B138" s="26" t="s">
        <v>273</v>
      </c>
      <c r="C138" s="26" t="s">
        <v>274</v>
      </c>
      <c r="D138" s="27" t="s">
        <v>27</v>
      </c>
      <c r="E138" s="27">
        <v>1291805.5835207</v>
      </c>
      <c r="F138" s="28" t="str">
        <f t="shared" si="48"/>
        <v>A-CAM &gt; HC Legacy</v>
      </c>
      <c r="G138" s="29">
        <v>477642</v>
      </c>
      <c r="H138" s="29">
        <v>1327118.0169709399</v>
      </c>
      <c r="I138" s="30">
        <f t="shared" si="49"/>
        <v>849476.01697093993</v>
      </c>
      <c r="J138" s="31">
        <f t="shared" si="50"/>
        <v>1.778478477543725</v>
      </c>
      <c r="L138" s="33">
        <f t="shared" si="51"/>
        <v>1327118.0169709399</v>
      </c>
      <c r="M138" s="34"/>
      <c r="N138" s="33" t="str">
        <f t="shared" si="52"/>
        <v/>
      </c>
      <c r="O138" s="34"/>
      <c r="P138" s="33" t="str">
        <f t="shared" si="53"/>
        <v/>
      </c>
      <c r="Q138" s="33" t="str">
        <f t="shared" si="54"/>
        <v/>
      </c>
      <c r="R138" s="35" t="str">
        <f t="shared" si="55"/>
        <v/>
      </c>
      <c r="S138" s="33" t="str">
        <f t="shared" si="56"/>
        <v/>
      </c>
      <c r="T138" s="33" t="str">
        <f t="shared" si="57"/>
        <v/>
      </c>
      <c r="U138" s="33" t="str">
        <f t="shared" si="58"/>
        <v/>
      </c>
      <c r="V138" s="33" t="str">
        <f t="shared" si="59"/>
        <v/>
      </c>
      <c r="W138" s="34"/>
      <c r="X138" s="33" t="str">
        <f t="shared" si="60"/>
        <v/>
      </c>
      <c r="Y138" s="33" t="str">
        <f t="shared" si="61"/>
        <v/>
      </c>
      <c r="Z138" s="35" t="str">
        <f t="shared" si="62"/>
        <v/>
      </c>
      <c r="AA138" s="33" t="str">
        <f t="shared" si="63"/>
        <v/>
      </c>
      <c r="AB138" s="33" t="str">
        <f t="shared" si="64"/>
        <v/>
      </c>
      <c r="AC138" s="33" t="str">
        <f t="shared" si="65"/>
        <v/>
      </c>
      <c r="AD138" s="33" t="str">
        <f t="shared" si="66"/>
        <v/>
      </c>
      <c r="AE138" s="33" t="str">
        <f t="shared" si="67"/>
        <v/>
      </c>
      <c r="AF138" s="33" t="str">
        <f t="shared" si="68"/>
        <v/>
      </c>
      <c r="AG138" s="33" t="str">
        <f t="shared" si="69"/>
        <v/>
      </c>
      <c r="AH138" s="33" t="str">
        <f t="shared" si="70"/>
        <v/>
      </c>
      <c r="AI138" s="33" t="str">
        <f t="shared" si="71"/>
        <v/>
      </c>
    </row>
    <row r="139" spans="1:36" s="32" customFormat="1" ht="12.75" customHeight="1" x14ac:dyDescent="0.2">
      <c r="A139" s="26" t="s">
        <v>272</v>
      </c>
      <c r="B139" s="26" t="s">
        <v>275</v>
      </c>
      <c r="C139" s="26" t="s">
        <v>276</v>
      </c>
      <c r="D139" s="27" t="s">
        <v>27</v>
      </c>
      <c r="E139" s="27">
        <v>458804.55465189402</v>
      </c>
      <c r="F139" s="28" t="str">
        <f t="shared" si="48"/>
        <v>A-CAM &gt; HC Legacy</v>
      </c>
      <c r="G139" s="29">
        <v>306744</v>
      </c>
      <c r="H139" s="29">
        <v>471831.56321265298</v>
      </c>
      <c r="I139" s="30">
        <f t="shared" si="49"/>
        <v>165087.56321265298</v>
      </c>
      <c r="J139" s="31">
        <f t="shared" si="50"/>
        <v>0.53819329216758272</v>
      </c>
      <c r="L139" s="33">
        <f t="shared" si="51"/>
        <v>471831.56321265298</v>
      </c>
      <c r="M139" s="34"/>
      <c r="N139" s="33" t="str">
        <f t="shared" si="52"/>
        <v/>
      </c>
      <c r="O139" s="34"/>
      <c r="P139" s="33" t="str">
        <f t="shared" si="53"/>
        <v/>
      </c>
      <c r="Q139" s="33" t="str">
        <f t="shared" si="54"/>
        <v/>
      </c>
      <c r="R139" s="35" t="str">
        <f t="shared" si="55"/>
        <v/>
      </c>
      <c r="S139" s="33" t="str">
        <f t="shared" si="56"/>
        <v/>
      </c>
      <c r="T139" s="33" t="str">
        <f t="shared" si="57"/>
        <v/>
      </c>
      <c r="U139" s="33" t="str">
        <f t="shared" si="58"/>
        <v/>
      </c>
      <c r="V139" s="33" t="str">
        <f t="shared" si="59"/>
        <v/>
      </c>
      <c r="W139" s="34"/>
      <c r="X139" s="33" t="str">
        <f t="shared" si="60"/>
        <v/>
      </c>
      <c r="Y139" s="33" t="str">
        <f t="shared" si="61"/>
        <v/>
      </c>
      <c r="Z139" s="35" t="str">
        <f t="shared" si="62"/>
        <v/>
      </c>
      <c r="AA139" s="33" t="str">
        <f t="shared" si="63"/>
        <v/>
      </c>
      <c r="AB139" s="33" t="str">
        <f t="shared" si="64"/>
        <v/>
      </c>
      <c r="AC139" s="33" t="str">
        <f t="shared" si="65"/>
        <v/>
      </c>
      <c r="AD139" s="33" t="str">
        <f t="shared" si="66"/>
        <v/>
      </c>
      <c r="AE139" s="33" t="str">
        <f t="shared" si="67"/>
        <v/>
      </c>
      <c r="AF139" s="33" t="str">
        <f t="shared" si="68"/>
        <v/>
      </c>
      <c r="AG139" s="33" t="str">
        <f t="shared" si="69"/>
        <v/>
      </c>
      <c r="AH139" s="33" t="str">
        <f t="shared" si="70"/>
        <v/>
      </c>
      <c r="AI139" s="33" t="str">
        <f t="shared" si="71"/>
        <v/>
      </c>
    </row>
    <row r="140" spans="1:36" s="32" customFormat="1" ht="12.75" customHeight="1" x14ac:dyDescent="0.2">
      <c r="A140" s="26" t="s">
        <v>272</v>
      </c>
      <c r="B140" s="26" t="s">
        <v>277</v>
      </c>
      <c r="C140" s="26" t="s">
        <v>278</v>
      </c>
      <c r="D140" s="27" t="s">
        <v>27</v>
      </c>
      <c r="E140" s="27">
        <v>855289.54489416105</v>
      </c>
      <c r="F140" s="28" t="str">
        <f t="shared" si="48"/>
        <v>A-CAM &gt; HC Legacy</v>
      </c>
      <c r="G140" s="29">
        <v>503394</v>
      </c>
      <c r="H140" s="29">
        <v>869397.00182001502</v>
      </c>
      <c r="I140" s="30">
        <f t="shared" si="49"/>
        <v>366003.00182001502</v>
      </c>
      <c r="J140" s="31">
        <f t="shared" si="50"/>
        <v>0.7270706480808572</v>
      </c>
      <c r="L140" s="33">
        <f t="shared" si="51"/>
        <v>869397.00182001502</v>
      </c>
      <c r="M140" s="34"/>
      <c r="N140" s="33" t="str">
        <f t="shared" si="52"/>
        <v/>
      </c>
      <c r="O140" s="34"/>
      <c r="P140" s="33" t="str">
        <f t="shared" si="53"/>
        <v/>
      </c>
      <c r="Q140" s="33" t="str">
        <f t="shared" si="54"/>
        <v/>
      </c>
      <c r="R140" s="35" t="str">
        <f t="shared" si="55"/>
        <v/>
      </c>
      <c r="S140" s="33" t="str">
        <f t="shared" si="56"/>
        <v/>
      </c>
      <c r="T140" s="33" t="str">
        <f t="shared" si="57"/>
        <v/>
      </c>
      <c r="U140" s="33" t="str">
        <f t="shared" si="58"/>
        <v/>
      </c>
      <c r="V140" s="33" t="str">
        <f t="shared" si="59"/>
        <v/>
      </c>
      <c r="W140" s="34"/>
      <c r="X140" s="33" t="str">
        <f t="shared" si="60"/>
        <v/>
      </c>
      <c r="Y140" s="33" t="str">
        <f t="shared" si="61"/>
        <v/>
      </c>
      <c r="Z140" s="35" t="str">
        <f t="shared" si="62"/>
        <v/>
      </c>
      <c r="AA140" s="33" t="str">
        <f t="shared" si="63"/>
        <v/>
      </c>
      <c r="AB140" s="33" t="str">
        <f t="shared" si="64"/>
        <v/>
      </c>
      <c r="AC140" s="33" t="str">
        <f t="shared" si="65"/>
        <v/>
      </c>
      <c r="AD140" s="33" t="str">
        <f t="shared" si="66"/>
        <v/>
      </c>
      <c r="AE140" s="33" t="str">
        <f t="shared" si="67"/>
        <v/>
      </c>
      <c r="AF140" s="33" t="str">
        <f t="shared" si="68"/>
        <v/>
      </c>
      <c r="AG140" s="33" t="str">
        <f t="shared" si="69"/>
        <v/>
      </c>
      <c r="AH140" s="33" t="str">
        <f t="shared" si="70"/>
        <v/>
      </c>
      <c r="AI140" s="33" t="str">
        <f t="shared" si="71"/>
        <v/>
      </c>
      <c r="AJ140" s="38"/>
    </row>
    <row r="141" spans="1:36" s="32" customFormat="1" ht="12.75" customHeight="1" x14ac:dyDescent="0.2">
      <c r="A141" s="26" t="s">
        <v>272</v>
      </c>
      <c r="B141" s="26" t="s">
        <v>279</v>
      </c>
      <c r="C141" s="26" t="s">
        <v>280</v>
      </c>
      <c r="D141" s="27" t="s">
        <v>27</v>
      </c>
      <c r="E141" s="27">
        <v>924122.96548719099</v>
      </c>
      <c r="F141" s="28" t="str">
        <f t="shared" si="48"/>
        <v>A-CAM &gt; HC Legacy</v>
      </c>
      <c r="G141" s="29">
        <v>691770</v>
      </c>
      <c r="H141" s="29">
        <v>944243.685002457</v>
      </c>
      <c r="I141" s="30">
        <f t="shared" si="49"/>
        <v>252473.685002457</v>
      </c>
      <c r="J141" s="31">
        <f t="shared" si="50"/>
        <v>0.36496766989383322</v>
      </c>
      <c r="L141" s="33">
        <f t="shared" si="51"/>
        <v>944243.685002457</v>
      </c>
      <c r="M141" s="34"/>
      <c r="N141" s="33" t="str">
        <f t="shared" si="52"/>
        <v/>
      </c>
      <c r="O141" s="34"/>
      <c r="P141" s="33" t="str">
        <f t="shared" si="53"/>
        <v/>
      </c>
      <c r="Q141" s="33" t="str">
        <f t="shared" si="54"/>
        <v/>
      </c>
      <c r="R141" s="35" t="str">
        <f t="shared" si="55"/>
        <v/>
      </c>
      <c r="S141" s="33" t="str">
        <f t="shared" si="56"/>
        <v/>
      </c>
      <c r="T141" s="33" t="str">
        <f t="shared" si="57"/>
        <v/>
      </c>
      <c r="U141" s="33" t="str">
        <f t="shared" si="58"/>
        <v/>
      </c>
      <c r="V141" s="33" t="str">
        <f t="shared" si="59"/>
        <v/>
      </c>
      <c r="W141" s="34"/>
      <c r="X141" s="33" t="str">
        <f t="shared" si="60"/>
        <v/>
      </c>
      <c r="Y141" s="33" t="str">
        <f t="shared" si="61"/>
        <v/>
      </c>
      <c r="Z141" s="35" t="str">
        <f t="shared" si="62"/>
        <v/>
      </c>
      <c r="AA141" s="33" t="str">
        <f t="shared" si="63"/>
        <v/>
      </c>
      <c r="AB141" s="33" t="str">
        <f t="shared" si="64"/>
        <v/>
      </c>
      <c r="AC141" s="33" t="str">
        <f t="shared" si="65"/>
        <v/>
      </c>
      <c r="AD141" s="33" t="str">
        <f t="shared" si="66"/>
        <v/>
      </c>
      <c r="AE141" s="33" t="str">
        <f t="shared" si="67"/>
        <v/>
      </c>
      <c r="AF141" s="33" t="str">
        <f t="shared" si="68"/>
        <v/>
      </c>
      <c r="AG141" s="33" t="str">
        <f t="shared" si="69"/>
        <v/>
      </c>
      <c r="AH141" s="33" t="str">
        <f t="shared" si="70"/>
        <v/>
      </c>
      <c r="AI141" s="33" t="str">
        <f t="shared" si="71"/>
        <v/>
      </c>
    </row>
    <row r="142" spans="1:36" s="32" customFormat="1" ht="12.75" customHeight="1" x14ac:dyDescent="0.2">
      <c r="A142" s="26" t="s">
        <v>272</v>
      </c>
      <c r="B142" s="26" t="s">
        <v>281</v>
      </c>
      <c r="C142" s="26" t="s">
        <v>282</v>
      </c>
      <c r="D142" s="27" t="s">
        <v>27</v>
      </c>
      <c r="E142" s="27">
        <v>856369.61954278604</v>
      </c>
      <c r="F142" s="28" t="str">
        <f t="shared" si="48"/>
        <v>A-CAM &gt; HC Legacy</v>
      </c>
      <c r="G142" s="29">
        <v>755406</v>
      </c>
      <c r="H142" s="29">
        <v>873902.42010742403</v>
      </c>
      <c r="I142" s="30">
        <f t="shared" si="49"/>
        <v>118496.42010742403</v>
      </c>
      <c r="J142" s="31">
        <f t="shared" si="50"/>
        <v>0.15686454715401257</v>
      </c>
      <c r="L142" s="33">
        <f t="shared" si="51"/>
        <v>873902.42010742403</v>
      </c>
      <c r="M142" s="34"/>
      <c r="N142" s="33" t="str">
        <f t="shared" si="52"/>
        <v/>
      </c>
      <c r="O142" s="34"/>
      <c r="P142" s="33" t="str">
        <f t="shared" si="53"/>
        <v/>
      </c>
      <c r="Q142" s="33" t="str">
        <f t="shared" si="54"/>
        <v/>
      </c>
      <c r="R142" s="35" t="str">
        <f t="shared" si="55"/>
        <v/>
      </c>
      <c r="S142" s="33" t="str">
        <f t="shared" si="56"/>
        <v/>
      </c>
      <c r="T142" s="33" t="str">
        <f t="shared" si="57"/>
        <v/>
      </c>
      <c r="U142" s="33" t="str">
        <f t="shared" si="58"/>
        <v/>
      </c>
      <c r="V142" s="33" t="str">
        <f t="shared" si="59"/>
        <v/>
      </c>
      <c r="W142" s="34"/>
      <c r="X142" s="33" t="str">
        <f t="shared" si="60"/>
        <v/>
      </c>
      <c r="Y142" s="33" t="str">
        <f t="shared" si="61"/>
        <v/>
      </c>
      <c r="Z142" s="35" t="str">
        <f t="shared" si="62"/>
        <v/>
      </c>
      <c r="AA142" s="33" t="str">
        <f t="shared" si="63"/>
        <v/>
      </c>
      <c r="AB142" s="33" t="str">
        <f t="shared" si="64"/>
        <v/>
      </c>
      <c r="AC142" s="33" t="str">
        <f t="shared" si="65"/>
        <v/>
      </c>
      <c r="AD142" s="33" t="str">
        <f t="shared" si="66"/>
        <v/>
      </c>
      <c r="AE142" s="33" t="str">
        <f t="shared" si="67"/>
        <v/>
      </c>
      <c r="AF142" s="33" t="str">
        <f t="shared" si="68"/>
        <v/>
      </c>
      <c r="AG142" s="33" t="str">
        <f t="shared" si="69"/>
        <v/>
      </c>
      <c r="AH142" s="33" t="str">
        <f t="shared" si="70"/>
        <v/>
      </c>
      <c r="AI142" s="33" t="str">
        <f t="shared" si="71"/>
        <v/>
      </c>
    </row>
    <row r="143" spans="1:36" s="32" customFormat="1" ht="12.75" customHeight="1" x14ac:dyDescent="0.2">
      <c r="A143" s="26" t="s">
        <v>272</v>
      </c>
      <c r="B143" s="26" t="s">
        <v>283</v>
      </c>
      <c r="C143" s="26" t="s">
        <v>284</v>
      </c>
      <c r="D143" s="27" t="s">
        <v>27</v>
      </c>
      <c r="E143" s="27">
        <v>516203.03021298302</v>
      </c>
      <c r="F143" s="28" t="str">
        <f t="shared" si="48"/>
        <v>A-CAM &gt; HC Legacy</v>
      </c>
      <c r="G143" s="29">
        <v>120288</v>
      </c>
      <c r="H143" s="29">
        <v>516203.03021298302</v>
      </c>
      <c r="I143" s="30">
        <f t="shared" si="49"/>
        <v>395915.03021298302</v>
      </c>
      <c r="J143" s="31">
        <f t="shared" si="50"/>
        <v>3.2913925762585046</v>
      </c>
      <c r="L143" s="33">
        <f t="shared" si="51"/>
        <v>516203.03021298302</v>
      </c>
      <c r="M143" s="34"/>
      <c r="N143" s="33" t="str">
        <f t="shared" si="52"/>
        <v/>
      </c>
      <c r="O143" s="34"/>
      <c r="P143" s="33" t="str">
        <f t="shared" si="53"/>
        <v/>
      </c>
      <c r="Q143" s="33" t="str">
        <f t="shared" si="54"/>
        <v/>
      </c>
      <c r="R143" s="35" t="str">
        <f t="shared" si="55"/>
        <v/>
      </c>
      <c r="S143" s="33" t="str">
        <f t="shared" si="56"/>
        <v/>
      </c>
      <c r="T143" s="33" t="str">
        <f t="shared" si="57"/>
        <v/>
      </c>
      <c r="U143" s="33" t="str">
        <f t="shared" si="58"/>
        <v/>
      </c>
      <c r="V143" s="33" t="str">
        <f t="shared" si="59"/>
        <v/>
      </c>
      <c r="W143" s="34"/>
      <c r="X143" s="33" t="str">
        <f t="shared" si="60"/>
        <v/>
      </c>
      <c r="Y143" s="33" t="str">
        <f t="shared" si="61"/>
        <v/>
      </c>
      <c r="Z143" s="35" t="str">
        <f t="shared" si="62"/>
        <v/>
      </c>
      <c r="AA143" s="33" t="str">
        <f t="shared" si="63"/>
        <v/>
      </c>
      <c r="AB143" s="33" t="str">
        <f t="shared" si="64"/>
        <v/>
      </c>
      <c r="AC143" s="33" t="str">
        <f t="shared" si="65"/>
        <v/>
      </c>
      <c r="AD143" s="33" t="str">
        <f t="shared" si="66"/>
        <v/>
      </c>
      <c r="AE143" s="33" t="str">
        <f t="shared" si="67"/>
        <v/>
      </c>
      <c r="AF143" s="33" t="str">
        <f t="shared" si="68"/>
        <v/>
      </c>
      <c r="AG143" s="33" t="str">
        <f t="shared" si="69"/>
        <v/>
      </c>
      <c r="AH143" s="33" t="str">
        <f t="shared" si="70"/>
        <v/>
      </c>
      <c r="AI143" s="33" t="str">
        <f t="shared" si="71"/>
        <v/>
      </c>
    </row>
    <row r="144" spans="1:36" s="32" customFormat="1" ht="12.75" customHeight="1" x14ac:dyDescent="0.2">
      <c r="A144" s="26" t="s">
        <v>272</v>
      </c>
      <c r="B144" s="26" t="s">
        <v>285</v>
      </c>
      <c r="C144" s="26" t="s">
        <v>286</v>
      </c>
      <c r="D144" s="27" t="s">
        <v>27</v>
      </c>
      <c r="E144" s="27">
        <v>1237694.6372779801</v>
      </c>
      <c r="F144" s="28" t="str">
        <f t="shared" si="48"/>
        <v>A-CAM &gt; HC Legacy</v>
      </c>
      <c r="G144" s="29">
        <v>302448</v>
      </c>
      <c r="H144" s="29">
        <v>1278323.1082665101</v>
      </c>
      <c r="I144" s="30">
        <f t="shared" si="49"/>
        <v>975875.10826651007</v>
      </c>
      <c r="J144" s="31">
        <f t="shared" si="50"/>
        <v>3.2265880689127058</v>
      </c>
      <c r="L144" s="33">
        <f t="shared" si="51"/>
        <v>1278323.1082665101</v>
      </c>
      <c r="M144" s="34"/>
      <c r="N144" s="33" t="str">
        <f t="shared" si="52"/>
        <v/>
      </c>
      <c r="O144" s="34"/>
      <c r="P144" s="33" t="str">
        <f t="shared" si="53"/>
        <v/>
      </c>
      <c r="Q144" s="33" t="str">
        <f t="shared" si="54"/>
        <v/>
      </c>
      <c r="R144" s="35" t="str">
        <f t="shared" si="55"/>
        <v/>
      </c>
      <c r="S144" s="33" t="str">
        <f t="shared" si="56"/>
        <v/>
      </c>
      <c r="T144" s="33" t="str">
        <f t="shared" si="57"/>
        <v/>
      </c>
      <c r="U144" s="33" t="str">
        <f t="shared" si="58"/>
        <v/>
      </c>
      <c r="V144" s="33" t="str">
        <f t="shared" si="59"/>
        <v/>
      </c>
      <c r="W144" s="34"/>
      <c r="X144" s="33" t="str">
        <f t="shared" si="60"/>
        <v/>
      </c>
      <c r="Y144" s="33" t="str">
        <f t="shared" si="61"/>
        <v/>
      </c>
      <c r="Z144" s="35" t="str">
        <f t="shared" si="62"/>
        <v/>
      </c>
      <c r="AA144" s="33" t="str">
        <f t="shared" si="63"/>
        <v/>
      </c>
      <c r="AB144" s="33" t="str">
        <f t="shared" si="64"/>
        <v/>
      </c>
      <c r="AC144" s="33" t="str">
        <f t="shared" si="65"/>
        <v/>
      </c>
      <c r="AD144" s="33" t="str">
        <f t="shared" si="66"/>
        <v/>
      </c>
      <c r="AE144" s="33" t="str">
        <f t="shared" si="67"/>
        <v/>
      </c>
      <c r="AF144" s="33" t="str">
        <f t="shared" si="68"/>
        <v/>
      </c>
      <c r="AG144" s="33" t="str">
        <f t="shared" si="69"/>
        <v/>
      </c>
      <c r="AH144" s="33" t="str">
        <f t="shared" si="70"/>
        <v/>
      </c>
      <c r="AI144" s="33" t="str">
        <f t="shared" si="71"/>
        <v/>
      </c>
    </row>
    <row r="145" spans="1:35" s="32" customFormat="1" ht="12.75" customHeight="1" x14ac:dyDescent="0.2">
      <c r="A145" s="26" t="s">
        <v>272</v>
      </c>
      <c r="B145" s="37" t="s">
        <v>287</v>
      </c>
      <c r="C145" s="37" t="s">
        <v>288</v>
      </c>
      <c r="D145" s="27" t="s">
        <v>27</v>
      </c>
      <c r="E145" s="27">
        <v>751054.05633964099</v>
      </c>
      <c r="F145" s="28" t="str">
        <f t="shared" si="48"/>
        <v>A-CAM &gt; HC Legacy</v>
      </c>
      <c r="G145" s="29">
        <v>219942</v>
      </c>
      <c r="H145" s="29">
        <v>804923.39746341296</v>
      </c>
      <c r="I145" s="30">
        <f t="shared" si="49"/>
        <v>584981.39746341296</v>
      </c>
      <c r="J145" s="31">
        <f t="shared" si="50"/>
        <v>2.6597075477326428</v>
      </c>
      <c r="L145" s="33">
        <f t="shared" si="51"/>
        <v>804923.39746341296</v>
      </c>
      <c r="M145" s="34"/>
      <c r="N145" s="33" t="str">
        <f t="shared" si="52"/>
        <v/>
      </c>
      <c r="O145" s="34"/>
      <c r="P145" s="33" t="str">
        <f t="shared" si="53"/>
        <v/>
      </c>
      <c r="Q145" s="33" t="str">
        <f t="shared" si="54"/>
        <v/>
      </c>
      <c r="R145" s="35" t="str">
        <f t="shared" si="55"/>
        <v/>
      </c>
      <c r="S145" s="33" t="str">
        <f t="shared" si="56"/>
        <v/>
      </c>
      <c r="T145" s="33" t="str">
        <f t="shared" si="57"/>
        <v/>
      </c>
      <c r="U145" s="33" t="str">
        <f t="shared" si="58"/>
        <v/>
      </c>
      <c r="V145" s="33" t="str">
        <f t="shared" si="59"/>
        <v/>
      </c>
      <c r="W145" s="34"/>
      <c r="X145" s="33" t="str">
        <f t="shared" si="60"/>
        <v/>
      </c>
      <c r="Y145" s="33" t="str">
        <f t="shared" si="61"/>
        <v/>
      </c>
      <c r="Z145" s="35" t="str">
        <f t="shared" si="62"/>
        <v/>
      </c>
      <c r="AA145" s="33" t="str">
        <f t="shared" si="63"/>
        <v/>
      </c>
      <c r="AB145" s="33" t="str">
        <f t="shared" si="64"/>
        <v/>
      </c>
      <c r="AC145" s="33" t="str">
        <f t="shared" si="65"/>
        <v/>
      </c>
      <c r="AD145" s="33" t="str">
        <f t="shared" si="66"/>
        <v/>
      </c>
      <c r="AE145" s="33" t="str">
        <f t="shared" si="67"/>
        <v/>
      </c>
      <c r="AF145" s="33" t="str">
        <f t="shared" si="68"/>
        <v/>
      </c>
      <c r="AG145" s="33" t="str">
        <f t="shared" si="69"/>
        <v/>
      </c>
      <c r="AH145" s="33" t="str">
        <f t="shared" si="70"/>
        <v/>
      </c>
      <c r="AI145" s="33" t="str">
        <f t="shared" si="71"/>
        <v/>
      </c>
    </row>
    <row r="146" spans="1:35" s="32" customFormat="1" ht="12.75" customHeight="1" x14ac:dyDescent="0.2">
      <c r="A146" s="26" t="s">
        <v>272</v>
      </c>
      <c r="B146" s="36" t="s">
        <v>289</v>
      </c>
      <c r="C146" s="36" t="s">
        <v>290</v>
      </c>
      <c r="D146" s="27" t="s">
        <v>27</v>
      </c>
      <c r="E146" s="27">
        <v>999803.68397683499</v>
      </c>
      <c r="F146" s="28" t="str">
        <f t="shared" si="48"/>
        <v>A-CAM &gt; HC Legacy</v>
      </c>
      <c r="G146" s="29">
        <v>326916</v>
      </c>
      <c r="H146" s="29">
        <v>1034866.28984426</v>
      </c>
      <c r="I146" s="30">
        <f t="shared" si="49"/>
        <v>707950.28984425997</v>
      </c>
      <c r="J146" s="31">
        <f t="shared" si="50"/>
        <v>2.1655418818420022</v>
      </c>
      <c r="L146" s="33">
        <f t="shared" si="51"/>
        <v>1034866.28984426</v>
      </c>
      <c r="M146" s="34"/>
      <c r="N146" s="33" t="str">
        <f t="shared" si="52"/>
        <v/>
      </c>
      <c r="O146" s="34"/>
      <c r="P146" s="33" t="str">
        <f t="shared" si="53"/>
        <v/>
      </c>
      <c r="Q146" s="33" t="str">
        <f t="shared" si="54"/>
        <v/>
      </c>
      <c r="R146" s="35" t="str">
        <f t="shared" si="55"/>
        <v/>
      </c>
      <c r="S146" s="33" t="str">
        <f t="shared" si="56"/>
        <v/>
      </c>
      <c r="T146" s="33" t="str">
        <f t="shared" si="57"/>
        <v/>
      </c>
      <c r="U146" s="33" t="str">
        <f t="shared" si="58"/>
        <v/>
      </c>
      <c r="V146" s="33" t="str">
        <f t="shared" si="59"/>
        <v/>
      </c>
      <c r="W146" s="34"/>
      <c r="X146" s="33" t="str">
        <f t="shared" si="60"/>
        <v/>
      </c>
      <c r="Y146" s="33" t="str">
        <f t="shared" si="61"/>
        <v/>
      </c>
      <c r="Z146" s="35" t="str">
        <f t="shared" si="62"/>
        <v/>
      </c>
      <c r="AA146" s="33" t="str">
        <f t="shared" si="63"/>
        <v/>
      </c>
      <c r="AB146" s="33" t="str">
        <f t="shared" si="64"/>
        <v/>
      </c>
      <c r="AC146" s="33" t="str">
        <f t="shared" si="65"/>
        <v/>
      </c>
      <c r="AD146" s="33" t="str">
        <f t="shared" si="66"/>
        <v/>
      </c>
      <c r="AE146" s="33" t="str">
        <f t="shared" si="67"/>
        <v/>
      </c>
      <c r="AF146" s="33" t="str">
        <f t="shared" si="68"/>
        <v/>
      </c>
      <c r="AG146" s="33" t="str">
        <f t="shared" si="69"/>
        <v/>
      </c>
      <c r="AH146" s="33" t="str">
        <f t="shared" si="70"/>
        <v/>
      </c>
      <c r="AI146" s="33" t="str">
        <f t="shared" si="71"/>
        <v/>
      </c>
    </row>
    <row r="147" spans="1:35" s="32" customFormat="1" ht="12.75" customHeight="1" x14ac:dyDescent="0.2">
      <c r="A147" s="26" t="s">
        <v>272</v>
      </c>
      <c r="B147" s="26" t="s">
        <v>291</v>
      </c>
      <c r="C147" s="26" t="s">
        <v>292</v>
      </c>
      <c r="D147" s="27" t="s">
        <v>27</v>
      </c>
      <c r="E147" s="27">
        <v>136436.47539491</v>
      </c>
      <c r="F147" s="28" t="str">
        <f t="shared" si="48"/>
        <v>A-CAM &gt; HC Legacy</v>
      </c>
      <c r="G147" s="29">
        <v>134682</v>
      </c>
      <c r="H147" s="29">
        <v>138613.55630242199</v>
      </c>
      <c r="I147" s="30">
        <f t="shared" si="49"/>
        <v>3931.5563024219882</v>
      </c>
      <c r="J147" s="31">
        <f t="shared" si="50"/>
        <v>2.9191401244576025E-2</v>
      </c>
      <c r="L147" s="33">
        <f t="shared" si="51"/>
        <v>138613.55630242199</v>
      </c>
      <c r="M147" s="34"/>
      <c r="N147" s="33" t="str">
        <f t="shared" si="52"/>
        <v/>
      </c>
      <c r="O147" s="34"/>
      <c r="P147" s="33" t="str">
        <f t="shared" si="53"/>
        <v/>
      </c>
      <c r="Q147" s="33" t="str">
        <f t="shared" si="54"/>
        <v/>
      </c>
      <c r="R147" s="35" t="str">
        <f t="shared" si="55"/>
        <v/>
      </c>
      <c r="S147" s="33" t="str">
        <f t="shared" si="56"/>
        <v/>
      </c>
      <c r="T147" s="33" t="str">
        <f t="shared" si="57"/>
        <v/>
      </c>
      <c r="U147" s="33" t="str">
        <f t="shared" si="58"/>
        <v/>
      </c>
      <c r="V147" s="33" t="str">
        <f t="shared" si="59"/>
        <v/>
      </c>
      <c r="W147" s="34"/>
      <c r="X147" s="33" t="str">
        <f t="shared" si="60"/>
        <v/>
      </c>
      <c r="Y147" s="33" t="str">
        <f t="shared" si="61"/>
        <v/>
      </c>
      <c r="Z147" s="35" t="str">
        <f t="shared" si="62"/>
        <v/>
      </c>
      <c r="AA147" s="33" t="str">
        <f t="shared" si="63"/>
        <v/>
      </c>
      <c r="AB147" s="33" t="str">
        <f t="shared" si="64"/>
        <v/>
      </c>
      <c r="AC147" s="33" t="str">
        <f t="shared" si="65"/>
        <v/>
      </c>
      <c r="AD147" s="33" t="str">
        <f t="shared" si="66"/>
        <v/>
      </c>
      <c r="AE147" s="33" t="str">
        <f t="shared" si="67"/>
        <v/>
      </c>
      <c r="AF147" s="33" t="str">
        <f t="shared" si="68"/>
        <v/>
      </c>
      <c r="AG147" s="33" t="str">
        <f t="shared" si="69"/>
        <v/>
      </c>
      <c r="AH147" s="33" t="str">
        <f t="shared" si="70"/>
        <v/>
      </c>
      <c r="AI147" s="33" t="str">
        <f t="shared" si="71"/>
        <v/>
      </c>
    </row>
    <row r="148" spans="1:35" s="32" customFormat="1" ht="12.75" customHeight="1" x14ac:dyDescent="0.2">
      <c r="A148" s="26" t="s">
        <v>272</v>
      </c>
      <c r="B148" s="26" t="s">
        <v>33</v>
      </c>
      <c r="C148" s="26" t="s">
        <v>34</v>
      </c>
      <c r="D148" s="27" t="s">
        <v>27</v>
      </c>
      <c r="E148" s="27">
        <v>3183891.1636926346</v>
      </c>
      <c r="F148" s="28" t="str">
        <f t="shared" si="48"/>
        <v>A-CAM &gt; HC Legacy</v>
      </c>
      <c r="G148" s="29">
        <v>2128818</v>
      </c>
      <c r="H148" s="29">
        <v>3240073.1328207864</v>
      </c>
      <c r="I148" s="30">
        <f t="shared" si="49"/>
        <v>1111255.1328207864</v>
      </c>
      <c r="J148" s="31">
        <f t="shared" si="50"/>
        <v>0.52200570120169332</v>
      </c>
      <c r="L148" s="33">
        <f t="shared" si="51"/>
        <v>3240073.1328207864</v>
      </c>
      <c r="M148" s="34"/>
      <c r="N148" s="33" t="str">
        <f t="shared" si="52"/>
        <v/>
      </c>
      <c r="O148" s="34"/>
      <c r="P148" s="33" t="str">
        <f t="shared" si="53"/>
        <v/>
      </c>
      <c r="Q148" s="33" t="str">
        <f t="shared" si="54"/>
        <v/>
      </c>
      <c r="R148" s="35" t="str">
        <f t="shared" si="55"/>
        <v/>
      </c>
      <c r="S148" s="33" t="str">
        <f t="shared" si="56"/>
        <v/>
      </c>
      <c r="T148" s="33" t="str">
        <f t="shared" si="57"/>
        <v/>
      </c>
      <c r="U148" s="33" t="str">
        <f t="shared" si="58"/>
        <v/>
      </c>
      <c r="V148" s="33" t="str">
        <f t="shared" si="59"/>
        <v/>
      </c>
      <c r="W148" s="34"/>
      <c r="X148" s="33" t="str">
        <f t="shared" si="60"/>
        <v/>
      </c>
      <c r="Y148" s="33" t="str">
        <f t="shared" si="61"/>
        <v/>
      </c>
      <c r="Z148" s="35" t="str">
        <f t="shared" si="62"/>
        <v/>
      </c>
      <c r="AA148" s="33" t="str">
        <f t="shared" si="63"/>
        <v/>
      </c>
      <c r="AB148" s="33" t="str">
        <f t="shared" si="64"/>
        <v/>
      </c>
      <c r="AC148" s="33" t="str">
        <f t="shared" si="65"/>
        <v/>
      </c>
      <c r="AD148" s="33" t="str">
        <f t="shared" si="66"/>
        <v/>
      </c>
      <c r="AE148" s="33" t="str">
        <f t="shared" si="67"/>
        <v/>
      </c>
      <c r="AF148" s="33" t="str">
        <f t="shared" si="68"/>
        <v/>
      </c>
      <c r="AG148" s="33" t="str">
        <f t="shared" si="69"/>
        <v/>
      </c>
      <c r="AH148" s="33" t="str">
        <f t="shared" si="70"/>
        <v/>
      </c>
      <c r="AI148" s="33" t="str">
        <f t="shared" si="71"/>
        <v/>
      </c>
    </row>
    <row r="149" spans="1:35" s="32" customFormat="1" ht="12.75" customHeight="1" x14ac:dyDescent="0.2">
      <c r="A149" s="26" t="s">
        <v>272</v>
      </c>
      <c r="B149" s="26" t="s">
        <v>289</v>
      </c>
      <c r="C149" s="26" t="s">
        <v>290</v>
      </c>
      <c r="D149" s="27" t="s">
        <v>27</v>
      </c>
      <c r="E149" s="27">
        <v>1120511.9105142599</v>
      </c>
      <c r="F149" s="28" t="str">
        <f t="shared" si="48"/>
        <v>A-CAM &gt; HC Legacy</v>
      </c>
      <c r="G149" s="29">
        <v>357276</v>
      </c>
      <c r="H149" s="29">
        <v>1142733.7631798901</v>
      </c>
      <c r="I149" s="30">
        <f t="shared" si="49"/>
        <v>785457.76317989011</v>
      </c>
      <c r="J149" s="31">
        <f t="shared" si="50"/>
        <v>2.1984621502140924</v>
      </c>
      <c r="L149" s="33">
        <f t="shared" si="51"/>
        <v>1142733.7631798901</v>
      </c>
      <c r="M149" s="34"/>
      <c r="N149" s="33" t="str">
        <f t="shared" si="52"/>
        <v/>
      </c>
      <c r="O149" s="34"/>
      <c r="P149" s="33" t="str">
        <f t="shared" si="53"/>
        <v/>
      </c>
      <c r="Q149" s="33" t="str">
        <f t="shared" si="54"/>
        <v/>
      </c>
      <c r="R149" s="35" t="str">
        <f t="shared" si="55"/>
        <v/>
      </c>
      <c r="S149" s="33" t="str">
        <f t="shared" si="56"/>
        <v/>
      </c>
      <c r="T149" s="33" t="str">
        <f t="shared" si="57"/>
        <v/>
      </c>
      <c r="U149" s="33" t="str">
        <f t="shared" si="58"/>
        <v/>
      </c>
      <c r="V149" s="33" t="str">
        <f t="shared" si="59"/>
        <v/>
      </c>
      <c r="W149" s="34"/>
      <c r="X149" s="33" t="str">
        <f t="shared" si="60"/>
        <v/>
      </c>
      <c r="Y149" s="33" t="str">
        <f t="shared" si="61"/>
        <v/>
      </c>
      <c r="Z149" s="35" t="str">
        <f t="shared" si="62"/>
        <v/>
      </c>
      <c r="AA149" s="33" t="str">
        <f t="shared" si="63"/>
        <v/>
      </c>
      <c r="AB149" s="33" t="str">
        <f t="shared" si="64"/>
        <v/>
      </c>
      <c r="AC149" s="33" t="str">
        <f t="shared" si="65"/>
        <v/>
      </c>
      <c r="AD149" s="33" t="str">
        <f t="shared" si="66"/>
        <v/>
      </c>
      <c r="AE149" s="33" t="str">
        <f t="shared" si="67"/>
        <v/>
      </c>
      <c r="AF149" s="33" t="str">
        <f t="shared" si="68"/>
        <v/>
      </c>
      <c r="AG149" s="33" t="str">
        <f t="shared" si="69"/>
        <v/>
      </c>
      <c r="AH149" s="33" t="str">
        <f t="shared" si="70"/>
        <v/>
      </c>
      <c r="AI149" s="33" t="str">
        <f t="shared" si="71"/>
        <v/>
      </c>
    </row>
    <row r="150" spans="1:35" s="32" customFormat="1" ht="12.75" customHeight="1" x14ac:dyDescent="0.2">
      <c r="A150" s="26" t="s">
        <v>293</v>
      </c>
      <c r="B150" s="26" t="s">
        <v>33</v>
      </c>
      <c r="C150" s="26" t="s">
        <v>34</v>
      </c>
      <c r="D150" s="27" t="s">
        <v>27</v>
      </c>
      <c r="E150" s="27">
        <v>1148261.2467100751</v>
      </c>
      <c r="F150" s="28" t="str">
        <f t="shared" si="48"/>
        <v>A-CAM &gt; HC Legacy</v>
      </c>
      <c r="G150" s="29">
        <v>584640</v>
      </c>
      <c r="H150" s="29">
        <v>1176052.4862638002</v>
      </c>
      <c r="I150" s="30">
        <f t="shared" si="49"/>
        <v>591412.48626380018</v>
      </c>
      <c r="J150" s="31">
        <f t="shared" si="50"/>
        <v>1.0115840282289958</v>
      </c>
      <c r="L150" s="33">
        <f t="shared" si="51"/>
        <v>1176052.4862638002</v>
      </c>
      <c r="M150" s="34"/>
      <c r="N150" s="33" t="str">
        <f t="shared" si="52"/>
        <v/>
      </c>
      <c r="O150" s="34"/>
      <c r="P150" s="33" t="str">
        <f t="shared" si="53"/>
        <v/>
      </c>
      <c r="Q150" s="33" t="str">
        <f t="shared" si="54"/>
        <v/>
      </c>
      <c r="R150" s="35" t="str">
        <f t="shared" si="55"/>
        <v/>
      </c>
      <c r="S150" s="33" t="str">
        <f t="shared" si="56"/>
        <v/>
      </c>
      <c r="T150" s="33" t="str">
        <f t="shared" si="57"/>
        <v/>
      </c>
      <c r="U150" s="33" t="str">
        <f t="shared" si="58"/>
        <v/>
      </c>
      <c r="V150" s="33" t="str">
        <f t="shared" si="59"/>
        <v/>
      </c>
      <c r="W150" s="34"/>
      <c r="X150" s="33" t="str">
        <f t="shared" si="60"/>
        <v/>
      </c>
      <c r="Y150" s="33" t="str">
        <f t="shared" si="61"/>
        <v/>
      </c>
      <c r="Z150" s="35" t="str">
        <f t="shared" si="62"/>
        <v/>
      </c>
      <c r="AA150" s="33" t="str">
        <f t="shared" si="63"/>
        <v/>
      </c>
      <c r="AB150" s="33" t="str">
        <f t="shared" si="64"/>
        <v/>
      </c>
      <c r="AC150" s="33" t="str">
        <f t="shared" si="65"/>
        <v/>
      </c>
      <c r="AD150" s="33" t="str">
        <f t="shared" si="66"/>
        <v/>
      </c>
      <c r="AE150" s="33" t="str">
        <f t="shared" si="67"/>
        <v/>
      </c>
      <c r="AF150" s="33" t="str">
        <f t="shared" si="68"/>
        <v/>
      </c>
      <c r="AG150" s="33" t="str">
        <f t="shared" si="69"/>
        <v/>
      </c>
      <c r="AH150" s="33" t="str">
        <f t="shared" si="70"/>
        <v/>
      </c>
      <c r="AI150" s="33" t="str">
        <f t="shared" si="71"/>
        <v/>
      </c>
    </row>
    <row r="151" spans="1:35" s="32" customFormat="1" ht="12.75" customHeight="1" x14ac:dyDescent="0.2">
      <c r="A151" s="26" t="s">
        <v>293</v>
      </c>
      <c r="B151" s="26" t="s">
        <v>294</v>
      </c>
      <c r="C151" s="26" t="s">
        <v>295</v>
      </c>
      <c r="D151" s="27" t="s">
        <v>27</v>
      </c>
      <c r="E151" s="27">
        <v>287547.79385760502</v>
      </c>
      <c r="F151" s="28" t="str">
        <f t="shared" si="48"/>
        <v>A-CAM &gt; HC Legacy</v>
      </c>
      <c r="G151" s="29">
        <v>123504</v>
      </c>
      <c r="H151" s="29">
        <v>299187.65302418103</v>
      </c>
      <c r="I151" s="30">
        <f t="shared" si="49"/>
        <v>175683.65302418103</v>
      </c>
      <c r="J151" s="31">
        <f t="shared" si="50"/>
        <v>1.4224936279325449</v>
      </c>
      <c r="L151" s="33">
        <f t="shared" si="51"/>
        <v>299187.65302418103</v>
      </c>
      <c r="M151" s="34"/>
      <c r="N151" s="33" t="str">
        <f t="shared" si="52"/>
        <v/>
      </c>
      <c r="O151" s="34"/>
      <c r="P151" s="33" t="str">
        <f t="shared" si="53"/>
        <v/>
      </c>
      <c r="Q151" s="33" t="str">
        <f t="shared" si="54"/>
        <v/>
      </c>
      <c r="R151" s="35" t="str">
        <f t="shared" si="55"/>
        <v/>
      </c>
      <c r="S151" s="33" t="str">
        <f t="shared" si="56"/>
        <v/>
      </c>
      <c r="T151" s="33" t="str">
        <f t="shared" si="57"/>
        <v/>
      </c>
      <c r="U151" s="33" t="str">
        <f t="shared" si="58"/>
        <v/>
      </c>
      <c r="V151" s="33" t="str">
        <f t="shared" si="59"/>
        <v/>
      </c>
      <c r="W151" s="34"/>
      <c r="X151" s="33" t="str">
        <f t="shared" si="60"/>
        <v/>
      </c>
      <c r="Y151" s="33" t="str">
        <f t="shared" si="61"/>
        <v/>
      </c>
      <c r="Z151" s="35" t="str">
        <f t="shared" si="62"/>
        <v/>
      </c>
      <c r="AA151" s="33" t="str">
        <f t="shared" si="63"/>
        <v/>
      </c>
      <c r="AB151" s="33" t="str">
        <f t="shared" si="64"/>
        <v/>
      </c>
      <c r="AC151" s="33" t="str">
        <f t="shared" si="65"/>
        <v/>
      </c>
      <c r="AD151" s="33" t="str">
        <f t="shared" si="66"/>
        <v/>
      </c>
      <c r="AE151" s="33" t="str">
        <f t="shared" si="67"/>
        <v/>
      </c>
      <c r="AF151" s="33" t="str">
        <f t="shared" si="68"/>
        <v/>
      </c>
      <c r="AG151" s="33" t="str">
        <f t="shared" si="69"/>
        <v/>
      </c>
      <c r="AH151" s="33" t="str">
        <f t="shared" si="70"/>
        <v/>
      </c>
      <c r="AI151" s="33" t="str">
        <f t="shared" si="71"/>
        <v/>
      </c>
    </row>
    <row r="152" spans="1:35" s="32" customFormat="1" ht="12.75" customHeight="1" x14ac:dyDescent="0.2">
      <c r="A152" s="26" t="s">
        <v>296</v>
      </c>
      <c r="B152" s="26" t="s">
        <v>297</v>
      </c>
      <c r="C152" s="26" t="s">
        <v>298</v>
      </c>
      <c r="D152" s="27" t="s">
        <v>27</v>
      </c>
      <c r="E152" s="27">
        <v>723505.78107431997</v>
      </c>
      <c r="F152" s="28" t="str">
        <f t="shared" si="48"/>
        <v>A-CAM &gt; HC Legacy</v>
      </c>
      <c r="G152" s="29">
        <v>571896</v>
      </c>
      <c r="H152" s="29">
        <v>858677.03530328895</v>
      </c>
      <c r="I152" s="30">
        <f t="shared" si="49"/>
        <v>286781.03530328895</v>
      </c>
      <c r="J152" s="31">
        <f t="shared" si="50"/>
        <v>0.50145662026537863</v>
      </c>
      <c r="L152" s="33">
        <f t="shared" si="51"/>
        <v>858677.03530328895</v>
      </c>
      <c r="M152" s="34"/>
      <c r="N152" s="33" t="str">
        <f t="shared" si="52"/>
        <v/>
      </c>
      <c r="O152" s="34"/>
      <c r="P152" s="33" t="str">
        <f t="shared" si="53"/>
        <v/>
      </c>
      <c r="Q152" s="33" t="str">
        <f t="shared" si="54"/>
        <v/>
      </c>
      <c r="R152" s="35" t="str">
        <f t="shared" si="55"/>
        <v/>
      </c>
      <c r="S152" s="33" t="str">
        <f t="shared" si="56"/>
        <v/>
      </c>
      <c r="T152" s="33" t="str">
        <f t="shared" si="57"/>
        <v/>
      </c>
      <c r="U152" s="33" t="str">
        <f t="shared" si="58"/>
        <v/>
      </c>
      <c r="V152" s="33" t="str">
        <f t="shared" si="59"/>
        <v/>
      </c>
      <c r="W152" s="34"/>
      <c r="X152" s="33" t="str">
        <f t="shared" si="60"/>
        <v/>
      </c>
      <c r="Y152" s="33" t="str">
        <f t="shared" si="61"/>
        <v/>
      </c>
      <c r="Z152" s="35" t="str">
        <f t="shared" si="62"/>
        <v/>
      </c>
      <c r="AA152" s="33" t="str">
        <f t="shared" si="63"/>
        <v/>
      </c>
      <c r="AB152" s="33" t="str">
        <f t="shared" si="64"/>
        <v/>
      </c>
      <c r="AC152" s="33" t="str">
        <f t="shared" si="65"/>
        <v/>
      </c>
      <c r="AD152" s="33" t="str">
        <f t="shared" si="66"/>
        <v/>
      </c>
      <c r="AE152" s="33" t="str">
        <f t="shared" si="67"/>
        <v/>
      </c>
      <c r="AF152" s="33" t="str">
        <f t="shared" si="68"/>
        <v/>
      </c>
      <c r="AG152" s="33" t="str">
        <f t="shared" si="69"/>
        <v/>
      </c>
      <c r="AH152" s="33" t="str">
        <f t="shared" si="70"/>
        <v/>
      </c>
      <c r="AI152" s="33" t="str">
        <f t="shared" si="71"/>
        <v/>
      </c>
    </row>
    <row r="153" spans="1:35" s="32" customFormat="1" ht="12.75" customHeight="1" x14ac:dyDescent="0.2">
      <c r="A153" s="26" t="s">
        <v>296</v>
      </c>
      <c r="B153" s="26" t="s">
        <v>299</v>
      </c>
      <c r="C153" s="26" t="s">
        <v>300</v>
      </c>
      <c r="D153" s="27" t="s">
        <v>27</v>
      </c>
      <c r="E153" s="27">
        <v>4009445.6666701999</v>
      </c>
      <c r="F153" s="28" t="str">
        <f t="shared" si="48"/>
        <v>A-CAM &gt; HC Legacy</v>
      </c>
      <c r="G153" s="29">
        <v>425022</v>
      </c>
      <c r="H153" s="29">
        <v>4564338.6216595396</v>
      </c>
      <c r="I153" s="30">
        <f t="shared" si="49"/>
        <v>4139316.6216595396</v>
      </c>
      <c r="J153" s="31">
        <f t="shared" si="50"/>
        <v>9.7390643817485678</v>
      </c>
      <c r="L153" s="33">
        <f t="shared" si="51"/>
        <v>4564338.6216595396</v>
      </c>
      <c r="M153" s="34"/>
      <c r="N153" s="33" t="str">
        <f t="shared" si="52"/>
        <v/>
      </c>
      <c r="O153" s="34"/>
      <c r="P153" s="33" t="str">
        <f t="shared" si="53"/>
        <v/>
      </c>
      <c r="Q153" s="33" t="str">
        <f t="shared" si="54"/>
        <v/>
      </c>
      <c r="R153" s="35" t="str">
        <f t="shared" si="55"/>
        <v/>
      </c>
      <c r="S153" s="33" t="str">
        <f t="shared" si="56"/>
        <v/>
      </c>
      <c r="T153" s="33" t="str">
        <f t="shared" si="57"/>
        <v/>
      </c>
      <c r="U153" s="33" t="str">
        <f t="shared" si="58"/>
        <v/>
      </c>
      <c r="V153" s="33" t="str">
        <f t="shared" si="59"/>
        <v/>
      </c>
      <c r="W153" s="34"/>
      <c r="X153" s="33" t="str">
        <f t="shared" si="60"/>
        <v/>
      </c>
      <c r="Y153" s="33" t="str">
        <f t="shared" si="61"/>
        <v/>
      </c>
      <c r="Z153" s="35" t="str">
        <f t="shared" si="62"/>
        <v/>
      </c>
      <c r="AA153" s="33" t="str">
        <f t="shared" si="63"/>
        <v/>
      </c>
      <c r="AB153" s="33" t="str">
        <f t="shared" si="64"/>
        <v/>
      </c>
      <c r="AC153" s="33" t="str">
        <f t="shared" si="65"/>
        <v/>
      </c>
      <c r="AD153" s="33" t="str">
        <f t="shared" si="66"/>
        <v/>
      </c>
      <c r="AE153" s="33" t="str">
        <f t="shared" si="67"/>
        <v/>
      </c>
      <c r="AF153" s="33" t="str">
        <f t="shared" si="68"/>
        <v/>
      </c>
      <c r="AG153" s="33" t="str">
        <f t="shared" si="69"/>
        <v/>
      </c>
      <c r="AH153" s="33" t="str">
        <f t="shared" si="70"/>
        <v/>
      </c>
      <c r="AI153" s="33" t="str">
        <f t="shared" si="71"/>
        <v/>
      </c>
    </row>
    <row r="154" spans="1:35" s="32" customFormat="1" ht="12.75" customHeight="1" x14ac:dyDescent="0.2">
      <c r="A154" s="26" t="s">
        <v>296</v>
      </c>
      <c r="B154" s="26" t="s">
        <v>301</v>
      </c>
      <c r="C154" s="26" t="s">
        <v>302</v>
      </c>
      <c r="D154" s="27" t="s">
        <v>27</v>
      </c>
      <c r="E154" s="27">
        <v>20241235.158832502</v>
      </c>
      <c r="F154" s="28" t="str">
        <f t="shared" si="48"/>
        <v>A-CAM &gt; HC Legacy</v>
      </c>
      <c r="G154" s="29">
        <v>5528016</v>
      </c>
      <c r="H154" s="29">
        <v>24421526.0530192</v>
      </c>
      <c r="I154" s="30">
        <f t="shared" si="49"/>
        <v>18893510.0530192</v>
      </c>
      <c r="J154" s="31">
        <f t="shared" si="50"/>
        <v>3.4177741260190273</v>
      </c>
      <c r="L154" s="33">
        <f t="shared" si="51"/>
        <v>24421526.0530192</v>
      </c>
      <c r="M154" s="34"/>
      <c r="N154" s="33" t="str">
        <f t="shared" si="52"/>
        <v/>
      </c>
      <c r="O154" s="34"/>
      <c r="P154" s="33" t="str">
        <f t="shared" si="53"/>
        <v/>
      </c>
      <c r="Q154" s="33" t="str">
        <f t="shared" si="54"/>
        <v/>
      </c>
      <c r="R154" s="35" t="str">
        <f t="shared" si="55"/>
        <v/>
      </c>
      <c r="S154" s="33" t="str">
        <f t="shared" si="56"/>
        <v/>
      </c>
      <c r="T154" s="33" t="str">
        <f t="shared" si="57"/>
        <v/>
      </c>
      <c r="U154" s="33" t="str">
        <f t="shared" si="58"/>
        <v/>
      </c>
      <c r="V154" s="33" t="str">
        <f t="shared" si="59"/>
        <v/>
      </c>
      <c r="W154" s="34"/>
      <c r="X154" s="33" t="str">
        <f t="shared" si="60"/>
        <v/>
      </c>
      <c r="Y154" s="33" t="str">
        <f t="shared" si="61"/>
        <v/>
      </c>
      <c r="Z154" s="35" t="str">
        <f t="shared" si="62"/>
        <v/>
      </c>
      <c r="AA154" s="33" t="str">
        <f t="shared" si="63"/>
        <v/>
      </c>
      <c r="AB154" s="33" t="str">
        <f t="shared" si="64"/>
        <v/>
      </c>
      <c r="AC154" s="33" t="str">
        <f t="shared" si="65"/>
        <v/>
      </c>
      <c r="AD154" s="33" t="str">
        <f t="shared" si="66"/>
        <v/>
      </c>
      <c r="AE154" s="33" t="str">
        <f t="shared" si="67"/>
        <v/>
      </c>
      <c r="AF154" s="33" t="str">
        <f t="shared" si="68"/>
        <v/>
      </c>
      <c r="AG154" s="33" t="str">
        <f t="shared" si="69"/>
        <v/>
      </c>
      <c r="AH154" s="33" t="str">
        <f t="shared" si="70"/>
        <v/>
      </c>
      <c r="AI154" s="33" t="str">
        <f t="shared" si="71"/>
        <v/>
      </c>
    </row>
    <row r="155" spans="1:35" s="32" customFormat="1" ht="12.75" customHeight="1" x14ac:dyDescent="0.2">
      <c r="A155" s="26" t="s">
        <v>296</v>
      </c>
      <c r="B155" s="26" t="s">
        <v>303</v>
      </c>
      <c r="C155" s="26" t="s">
        <v>304</v>
      </c>
      <c r="D155" s="27" t="s">
        <v>27</v>
      </c>
      <c r="E155" s="27">
        <v>1669040.77273945</v>
      </c>
      <c r="F155" s="28" t="str">
        <f t="shared" si="48"/>
        <v>A-CAM &gt; HC Legacy</v>
      </c>
      <c r="G155" s="29">
        <v>684390</v>
      </c>
      <c r="H155" s="29">
        <v>1726521.82971755</v>
      </c>
      <c r="I155" s="30">
        <f t="shared" si="49"/>
        <v>1042131.82971755</v>
      </c>
      <c r="J155" s="31">
        <f t="shared" si="50"/>
        <v>1.5227163309188474</v>
      </c>
      <c r="L155" s="33">
        <f t="shared" si="51"/>
        <v>1726521.82971755</v>
      </c>
      <c r="M155" s="34"/>
      <c r="N155" s="33" t="str">
        <f t="shared" si="52"/>
        <v/>
      </c>
      <c r="O155" s="34"/>
      <c r="P155" s="33" t="str">
        <f t="shared" si="53"/>
        <v/>
      </c>
      <c r="Q155" s="33" t="str">
        <f t="shared" si="54"/>
        <v/>
      </c>
      <c r="R155" s="35" t="str">
        <f t="shared" si="55"/>
        <v/>
      </c>
      <c r="S155" s="33" t="str">
        <f t="shared" si="56"/>
        <v/>
      </c>
      <c r="T155" s="33" t="str">
        <f t="shared" si="57"/>
        <v/>
      </c>
      <c r="U155" s="33" t="str">
        <f t="shared" si="58"/>
        <v/>
      </c>
      <c r="V155" s="33" t="str">
        <f t="shared" si="59"/>
        <v/>
      </c>
      <c r="W155" s="34"/>
      <c r="X155" s="33" t="str">
        <f t="shared" si="60"/>
        <v/>
      </c>
      <c r="Y155" s="33" t="str">
        <f t="shared" si="61"/>
        <v/>
      </c>
      <c r="Z155" s="35" t="str">
        <f t="shared" si="62"/>
        <v/>
      </c>
      <c r="AA155" s="33" t="str">
        <f t="shared" si="63"/>
        <v/>
      </c>
      <c r="AB155" s="33" t="str">
        <f t="shared" si="64"/>
        <v/>
      </c>
      <c r="AC155" s="33" t="str">
        <f t="shared" si="65"/>
        <v/>
      </c>
      <c r="AD155" s="33" t="str">
        <f t="shared" si="66"/>
        <v/>
      </c>
      <c r="AE155" s="33" t="str">
        <f t="shared" si="67"/>
        <v/>
      </c>
      <c r="AF155" s="33" t="str">
        <f t="shared" si="68"/>
        <v/>
      </c>
      <c r="AG155" s="33" t="str">
        <f t="shared" si="69"/>
        <v/>
      </c>
      <c r="AH155" s="33" t="str">
        <f t="shared" si="70"/>
        <v/>
      </c>
      <c r="AI155" s="33" t="str">
        <f t="shared" si="71"/>
        <v/>
      </c>
    </row>
    <row r="156" spans="1:35" s="32" customFormat="1" ht="12.75" customHeight="1" x14ac:dyDescent="0.2">
      <c r="A156" s="26" t="s">
        <v>296</v>
      </c>
      <c r="B156" s="26" t="s">
        <v>33</v>
      </c>
      <c r="C156" s="26" t="s">
        <v>34</v>
      </c>
      <c r="D156" s="27" t="s">
        <v>27</v>
      </c>
      <c r="E156" s="27">
        <v>3767323.7688194597</v>
      </c>
      <c r="F156" s="28" t="str">
        <f t="shared" si="48"/>
        <v>A-CAM &gt; HC Legacy</v>
      </c>
      <c r="G156" s="29">
        <v>1483164</v>
      </c>
      <c r="H156" s="29">
        <v>4059245.4329155404</v>
      </c>
      <c r="I156" s="30">
        <f t="shared" si="49"/>
        <v>2576081.4329155404</v>
      </c>
      <c r="J156" s="31">
        <f t="shared" si="50"/>
        <v>1.7368823898877943</v>
      </c>
      <c r="L156" s="33">
        <f t="shared" si="51"/>
        <v>4059245.4329155404</v>
      </c>
      <c r="M156" s="34"/>
      <c r="N156" s="33" t="str">
        <f t="shared" si="52"/>
        <v/>
      </c>
      <c r="O156" s="34"/>
      <c r="P156" s="33" t="str">
        <f t="shared" si="53"/>
        <v/>
      </c>
      <c r="Q156" s="33" t="str">
        <f t="shared" si="54"/>
        <v/>
      </c>
      <c r="R156" s="35" t="str">
        <f t="shared" si="55"/>
        <v/>
      </c>
      <c r="S156" s="33" t="str">
        <f t="shared" si="56"/>
        <v/>
      </c>
      <c r="T156" s="33" t="str">
        <f t="shared" si="57"/>
        <v/>
      </c>
      <c r="U156" s="33" t="str">
        <f t="shared" si="58"/>
        <v/>
      </c>
      <c r="V156" s="33" t="str">
        <f t="shared" si="59"/>
        <v/>
      </c>
      <c r="W156" s="34"/>
      <c r="X156" s="33" t="str">
        <f t="shared" si="60"/>
        <v/>
      </c>
      <c r="Y156" s="33" t="str">
        <f t="shared" si="61"/>
        <v/>
      </c>
      <c r="Z156" s="35" t="str">
        <f t="shared" si="62"/>
        <v/>
      </c>
      <c r="AA156" s="33" t="str">
        <f t="shared" si="63"/>
        <v/>
      </c>
      <c r="AB156" s="33" t="str">
        <f t="shared" si="64"/>
        <v/>
      </c>
      <c r="AC156" s="33" t="str">
        <f t="shared" si="65"/>
        <v/>
      </c>
      <c r="AD156" s="33" t="str">
        <f t="shared" si="66"/>
        <v/>
      </c>
      <c r="AE156" s="33" t="str">
        <f t="shared" si="67"/>
        <v/>
      </c>
      <c r="AF156" s="33" t="str">
        <f t="shared" si="68"/>
        <v/>
      </c>
      <c r="AG156" s="33" t="str">
        <f t="shared" si="69"/>
        <v/>
      </c>
      <c r="AH156" s="33" t="str">
        <f t="shared" si="70"/>
        <v/>
      </c>
      <c r="AI156" s="33" t="str">
        <f t="shared" si="71"/>
        <v/>
      </c>
    </row>
    <row r="157" spans="1:35" s="32" customFormat="1" ht="12.75" customHeight="1" x14ac:dyDescent="0.2">
      <c r="A157" s="26" t="s">
        <v>296</v>
      </c>
      <c r="B157" s="26" t="s">
        <v>305</v>
      </c>
      <c r="C157" s="26" t="s">
        <v>306</v>
      </c>
      <c r="D157" s="27" t="s">
        <v>27</v>
      </c>
      <c r="E157" s="27">
        <v>1247609.3942553401</v>
      </c>
      <c r="F157" s="28" t="str">
        <f t="shared" si="48"/>
        <v>A-CAM &gt; HC Legacy</v>
      </c>
      <c r="G157" s="29">
        <v>993162</v>
      </c>
      <c r="H157" s="29">
        <v>1320237.0200861101</v>
      </c>
      <c r="I157" s="30">
        <f t="shared" si="49"/>
        <v>327075.0200861101</v>
      </c>
      <c r="J157" s="31">
        <f t="shared" si="50"/>
        <v>0.32932695782370863</v>
      </c>
      <c r="L157" s="33">
        <f t="shared" si="51"/>
        <v>1320237.0200861101</v>
      </c>
      <c r="M157" s="34"/>
      <c r="N157" s="33" t="str">
        <f t="shared" si="52"/>
        <v/>
      </c>
      <c r="O157" s="34"/>
      <c r="P157" s="33" t="str">
        <f t="shared" si="53"/>
        <v/>
      </c>
      <c r="Q157" s="33" t="str">
        <f t="shared" si="54"/>
        <v/>
      </c>
      <c r="R157" s="35" t="str">
        <f t="shared" si="55"/>
        <v/>
      </c>
      <c r="S157" s="33" t="str">
        <f t="shared" si="56"/>
        <v/>
      </c>
      <c r="T157" s="33" t="str">
        <f t="shared" si="57"/>
        <v/>
      </c>
      <c r="U157" s="33" t="str">
        <f t="shared" si="58"/>
        <v/>
      </c>
      <c r="V157" s="33" t="str">
        <f t="shared" si="59"/>
        <v/>
      </c>
      <c r="W157" s="34"/>
      <c r="X157" s="33" t="str">
        <f t="shared" si="60"/>
        <v/>
      </c>
      <c r="Y157" s="33" t="str">
        <f t="shared" si="61"/>
        <v/>
      </c>
      <c r="Z157" s="35" t="str">
        <f t="shared" si="62"/>
        <v/>
      </c>
      <c r="AA157" s="33" t="str">
        <f t="shared" si="63"/>
        <v/>
      </c>
      <c r="AB157" s="33" t="str">
        <f t="shared" si="64"/>
        <v/>
      </c>
      <c r="AC157" s="33" t="str">
        <f t="shared" si="65"/>
        <v/>
      </c>
      <c r="AD157" s="33" t="str">
        <f t="shared" si="66"/>
        <v/>
      </c>
      <c r="AE157" s="33" t="str">
        <f t="shared" si="67"/>
        <v/>
      </c>
      <c r="AF157" s="33" t="str">
        <f t="shared" si="68"/>
        <v/>
      </c>
      <c r="AG157" s="33" t="str">
        <f t="shared" si="69"/>
        <v/>
      </c>
      <c r="AH157" s="33" t="str">
        <f t="shared" si="70"/>
        <v/>
      </c>
      <c r="AI157" s="33" t="str">
        <f t="shared" si="71"/>
        <v/>
      </c>
    </row>
    <row r="158" spans="1:35" s="32" customFormat="1" ht="12.75" customHeight="1" x14ac:dyDescent="0.2">
      <c r="A158" s="26" t="s">
        <v>307</v>
      </c>
      <c r="B158" s="26" t="s">
        <v>308</v>
      </c>
      <c r="C158" s="26" t="s">
        <v>309</v>
      </c>
      <c r="D158" s="27" t="s">
        <v>27</v>
      </c>
      <c r="E158" s="27">
        <v>3884942.6978379432</v>
      </c>
      <c r="F158" s="28" t="str">
        <f t="shared" si="48"/>
        <v>A-CAM &gt; HC Legacy</v>
      </c>
      <c r="G158" s="29">
        <v>1669020</v>
      </c>
      <c r="H158" s="29">
        <v>4485324.64658524</v>
      </c>
      <c r="I158" s="30">
        <f t="shared" si="49"/>
        <v>2816304.64658524</v>
      </c>
      <c r="J158" s="31">
        <f t="shared" si="50"/>
        <v>1.6874001788985393</v>
      </c>
      <c r="L158" s="33">
        <f t="shared" si="51"/>
        <v>4485324.64658524</v>
      </c>
      <c r="M158" s="34"/>
      <c r="N158" s="33" t="str">
        <f t="shared" si="52"/>
        <v/>
      </c>
      <c r="O158" s="34"/>
      <c r="P158" s="33" t="str">
        <f t="shared" si="53"/>
        <v/>
      </c>
      <c r="Q158" s="33" t="str">
        <f t="shared" si="54"/>
        <v/>
      </c>
      <c r="R158" s="35" t="str">
        <f t="shared" si="55"/>
        <v/>
      </c>
      <c r="S158" s="33" t="str">
        <f t="shared" si="56"/>
        <v/>
      </c>
      <c r="T158" s="33" t="str">
        <f t="shared" si="57"/>
        <v/>
      </c>
      <c r="U158" s="33" t="str">
        <f t="shared" si="58"/>
        <v/>
      </c>
      <c r="V158" s="33" t="str">
        <f t="shared" si="59"/>
        <v/>
      </c>
      <c r="W158" s="34"/>
      <c r="X158" s="33" t="str">
        <f t="shared" si="60"/>
        <v/>
      </c>
      <c r="Y158" s="33" t="str">
        <f t="shared" si="61"/>
        <v/>
      </c>
      <c r="Z158" s="35" t="str">
        <f t="shared" si="62"/>
        <v/>
      </c>
      <c r="AA158" s="33" t="str">
        <f t="shared" si="63"/>
        <v/>
      </c>
      <c r="AB158" s="33" t="str">
        <f t="shared" si="64"/>
        <v/>
      </c>
      <c r="AC158" s="33" t="str">
        <f t="shared" si="65"/>
        <v/>
      </c>
      <c r="AD158" s="33" t="str">
        <f t="shared" si="66"/>
        <v/>
      </c>
      <c r="AE158" s="33" t="str">
        <f t="shared" si="67"/>
        <v/>
      </c>
      <c r="AF158" s="33" t="str">
        <f t="shared" si="68"/>
        <v/>
      </c>
      <c r="AG158" s="33" t="str">
        <f t="shared" si="69"/>
        <v/>
      </c>
      <c r="AH158" s="33" t="str">
        <f t="shared" si="70"/>
        <v/>
      </c>
      <c r="AI158" s="33" t="str">
        <f t="shared" si="71"/>
        <v/>
      </c>
    </row>
    <row r="159" spans="1:35" s="32" customFormat="1" ht="12.75" customHeight="1" x14ac:dyDescent="0.2">
      <c r="A159" s="26" t="s">
        <v>307</v>
      </c>
      <c r="B159" s="26" t="s">
        <v>310</v>
      </c>
      <c r="C159" s="26" t="s">
        <v>311</v>
      </c>
      <c r="D159" s="27" t="s">
        <v>27</v>
      </c>
      <c r="E159" s="27">
        <v>359169.821415768</v>
      </c>
      <c r="F159" s="28" t="str">
        <f t="shared" si="48"/>
        <v>A-CAM &gt; HC Legacy</v>
      </c>
      <c r="G159" s="29">
        <v>326556</v>
      </c>
      <c r="H159" s="29">
        <v>443548.63831219799</v>
      </c>
      <c r="I159" s="30">
        <f t="shared" si="49"/>
        <v>116992.63831219799</v>
      </c>
      <c r="J159" s="31">
        <f t="shared" si="50"/>
        <v>0.35826209995283503</v>
      </c>
      <c r="L159" s="33">
        <f t="shared" si="51"/>
        <v>443548.63831219799</v>
      </c>
      <c r="M159" s="34"/>
      <c r="N159" s="33" t="str">
        <f t="shared" si="52"/>
        <v/>
      </c>
      <c r="O159" s="34"/>
      <c r="P159" s="33" t="str">
        <f t="shared" si="53"/>
        <v/>
      </c>
      <c r="Q159" s="33" t="str">
        <f t="shared" si="54"/>
        <v/>
      </c>
      <c r="R159" s="35" t="str">
        <f t="shared" si="55"/>
        <v/>
      </c>
      <c r="S159" s="33" t="str">
        <f t="shared" si="56"/>
        <v/>
      </c>
      <c r="T159" s="33" t="str">
        <f t="shared" si="57"/>
        <v/>
      </c>
      <c r="U159" s="33" t="str">
        <f t="shared" si="58"/>
        <v/>
      </c>
      <c r="V159" s="33" t="str">
        <f t="shared" si="59"/>
        <v/>
      </c>
      <c r="W159" s="34"/>
      <c r="X159" s="33" t="str">
        <f t="shared" si="60"/>
        <v/>
      </c>
      <c r="Y159" s="33" t="str">
        <f t="shared" si="61"/>
        <v/>
      </c>
      <c r="Z159" s="35" t="str">
        <f t="shared" si="62"/>
        <v/>
      </c>
      <c r="AA159" s="33" t="str">
        <f t="shared" si="63"/>
        <v/>
      </c>
      <c r="AB159" s="33" t="str">
        <f t="shared" si="64"/>
        <v/>
      </c>
      <c r="AC159" s="33" t="str">
        <f t="shared" si="65"/>
        <v/>
      </c>
      <c r="AD159" s="33" t="str">
        <f t="shared" si="66"/>
        <v/>
      </c>
      <c r="AE159" s="33" t="str">
        <f t="shared" si="67"/>
        <v/>
      </c>
      <c r="AF159" s="33" t="str">
        <f t="shared" si="68"/>
        <v/>
      </c>
      <c r="AG159" s="33" t="str">
        <f t="shared" si="69"/>
        <v/>
      </c>
      <c r="AH159" s="33" t="str">
        <f t="shared" si="70"/>
        <v/>
      </c>
      <c r="AI159" s="33" t="str">
        <f t="shared" si="71"/>
        <v/>
      </c>
    </row>
    <row r="160" spans="1:35" s="32" customFormat="1" ht="12.75" customHeight="1" x14ac:dyDescent="0.2">
      <c r="A160" s="26" t="s">
        <v>307</v>
      </c>
      <c r="B160" s="26" t="s">
        <v>312</v>
      </c>
      <c r="C160" s="26" t="s">
        <v>313</v>
      </c>
      <c r="D160" s="27" t="s">
        <v>27</v>
      </c>
      <c r="E160" s="27">
        <v>622016.45988433703</v>
      </c>
      <c r="F160" s="28" t="str">
        <f t="shared" si="48"/>
        <v>A-CAM &gt; HC Legacy</v>
      </c>
      <c r="G160" s="29">
        <v>430158</v>
      </c>
      <c r="H160" s="29">
        <v>658017.19034889003</v>
      </c>
      <c r="I160" s="30">
        <f t="shared" si="49"/>
        <v>227859.19034889003</v>
      </c>
      <c r="J160" s="31">
        <f t="shared" si="50"/>
        <v>0.52971045603915312</v>
      </c>
      <c r="L160" s="33">
        <f t="shared" si="51"/>
        <v>658017.19034889003</v>
      </c>
      <c r="M160" s="34"/>
      <c r="N160" s="33" t="str">
        <f t="shared" si="52"/>
        <v/>
      </c>
      <c r="O160" s="34"/>
      <c r="P160" s="33" t="str">
        <f t="shared" si="53"/>
        <v/>
      </c>
      <c r="Q160" s="33" t="str">
        <f t="shared" si="54"/>
        <v/>
      </c>
      <c r="R160" s="35" t="str">
        <f t="shared" si="55"/>
        <v/>
      </c>
      <c r="S160" s="33" t="str">
        <f t="shared" si="56"/>
        <v/>
      </c>
      <c r="T160" s="33" t="str">
        <f t="shared" si="57"/>
        <v/>
      </c>
      <c r="U160" s="33" t="str">
        <f t="shared" si="58"/>
        <v/>
      </c>
      <c r="V160" s="33" t="str">
        <f t="shared" si="59"/>
        <v/>
      </c>
      <c r="W160" s="34"/>
      <c r="X160" s="33" t="str">
        <f t="shared" si="60"/>
        <v/>
      </c>
      <c r="Y160" s="33" t="str">
        <f t="shared" si="61"/>
        <v/>
      </c>
      <c r="Z160" s="35" t="str">
        <f t="shared" si="62"/>
        <v/>
      </c>
      <c r="AA160" s="33" t="str">
        <f t="shared" si="63"/>
        <v/>
      </c>
      <c r="AB160" s="33" t="str">
        <f t="shared" si="64"/>
        <v/>
      </c>
      <c r="AC160" s="33" t="str">
        <f t="shared" si="65"/>
        <v/>
      </c>
      <c r="AD160" s="33" t="str">
        <f t="shared" si="66"/>
        <v/>
      </c>
      <c r="AE160" s="33" t="str">
        <f t="shared" si="67"/>
        <v/>
      </c>
      <c r="AF160" s="33" t="str">
        <f t="shared" si="68"/>
        <v/>
      </c>
      <c r="AG160" s="33" t="str">
        <f t="shared" si="69"/>
        <v/>
      </c>
      <c r="AH160" s="33" t="str">
        <f t="shared" si="70"/>
        <v/>
      </c>
      <c r="AI160" s="33" t="str">
        <f t="shared" si="71"/>
        <v/>
      </c>
    </row>
    <row r="161" spans="1:35" s="32" customFormat="1" ht="12.75" customHeight="1" x14ac:dyDescent="0.2">
      <c r="A161" s="26" t="s">
        <v>307</v>
      </c>
      <c r="B161" s="26" t="s">
        <v>314</v>
      </c>
      <c r="C161" s="26" t="s">
        <v>315</v>
      </c>
      <c r="D161" s="27" t="s">
        <v>27</v>
      </c>
      <c r="E161" s="27">
        <v>4254978.3340434404</v>
      </c>
      <c r="F161" s="28" t="str">
        <f t="shared" si="48"/>
        <v>A-CAM &gt; HC Legacy</v>
      </c>
      <c r="G161" s="29">
        <v>2244324</v>
      </c>
      <c r="H161" s="29">
        <v>4867700.2968943901</v>
      </c>
      <c r="I161" s="30">
        <f t="shared" si="49"/>
        <v>2623376.2968943901</v>
      </c>
      <c r="J161" s="31">
        <f t="shared" si="50"/>
        <v>1.1688937501423102</v>
      </c>
      <c r="L161" s="33">
        <f t="shared" si="51"/>
        <v>4867700.2968943901</v>
      </c>
      <c r="M161" s="34"/>
      <c r="N161" s="33" t="str">
        <f t="shared" si="52"/>
        <v/>
      </c>
      <c r="O161" s="34"/>
      <c r="P161" s="33" t="str">
        <f t="shared" si="53"/>
        <v/>
      </c>
      <c r="Q161" s="33" t="str">
        <f t="shared" si="54"/>
        <v/>
      </c>
      <c r="R161" s="35" t="str">
        <f t="shared" si="55"/>
        <v/>
      </c>
      <c r="S161" s="33" t="str">
        <f t="shared" si="56"/>
        <v/>
      </c>
      <c r="T161" s="33" t="str">
        <f t="shared" si="57"/>
        <v/>
      </c>
      <c r="U161" s="33" t="str">
        <f t="shared" si="58"/>
        <v/>
      </c>
      <c r="V161" s="33" t="str">
        <f t="shared" si="59"/>
        <v/>
      </c>
      <c r="W161" s="34"/>
      <c r="X161" s="33" t="str">
        <f t="shared" si="60"/>
        <v/>
      </c>
      <c r="Y161" s="33" t="str">
        <f t="shared" si="61"/>
        <v/>
      </c>
      <c r="Z161" s="35" t="str">
        <f t="shared" si="62"/>
        <v/>
      </c>
      <c r="AA161" s="33" t="str">
        <f t="shared" si="63"/>
        <v/>
      </c>
      <c r="AB161" s="33" t="str">
        <f t="shared" si="64"/>
        <v/>
      </c>
      <c r="AC161" s="33" t="str">
        <f t="shared" si="65"/>
        <v/>
      </c>
      <c r="AD161" s="33" t="str">
        <f t="shared" si="66"/>
        <v/>
      </c>
      <c r="AE161" s="33" t="str">
        <f t="shared" si="67"/>
        <v/>
      </c>
      <c r="AF161" s="33" t="str">
        <f t="shared" si="68"/>
        <v/>
      </c>
      <c r="AG161" s="33" t="str">
        <f t="shared" si="69"/>
        <v/>
      </c>
      <c r="AH161" s="33" t="str">
        <f t="shared" si="70"/>
        <v/>
      </c>
      <c r="AI161" s="33" t="str">
        <f t="shared" si="71"/>
        <v/>
      </c>
    </row>
    <row r="162" spans="1:35" s="32" customFormat="1" ht="12.75" customHeight="1" x14ac:dyDescent="0.2">
      <c r="A162" s="26" t="s">
        <v>307</v>
      </c>
      <c r="B162" s="26" t="s">
        <v>316</v>
      </c>
      <c r="C162" s="26" t="s">
        <v>317</v>
      </c>
      <c r="D162" s="27" t="s">
        <v>27</v>
      </c>
      <c r="E162" s="27">
        <v>485925.33395146602</v>
      </c>
      <c r="F162" s="28" t="str">
        <f t="shared" si="48"/>
        <v>A-CAM &gt; HC Legacy</v>
      </c>
      <c r="G162" s="29">
        <v>101136</v>
      </c>
      <c r="H162" s="29">
        <v>548267.55702304398</v>
      </c>
      <c r="I162" s="30">
        <f t="shared" si="49"/>
        <v>447131.55702304398</v>
      </c>
      <c r="J162" s="31">
        <f t="shared" si="50"/>
        <v>4.4210919655023329</v>
      </c>
      <c r="L162" s="33">
        <f t="shared" si="51"/>
        <v>548267.55702304398</v>
      </c>
      <c r="M162" s="34"/>
      <c r="N162" s="33" t="str">
        <f t="shared" si="52"/>
        <v/>
      </c>
      <c r="O162" s="34"/>
      <c r="P162" s="33" t="str">
        <f t="shared" si="53"/>
        <v/>
      </c>
      <c r="Q162" s="33" t="str">
        <f t="shared" si="54"/>
        <v/>
      </c>
      <c r="R162" s="35" t="str">
        <f t="shared" si="55"/>
        <v/>
      </c>
      <c r="S162" s="33" t="str">
        <f t="shared" si="56"/>
        <v/>
      </c>
      <c r="T162" s="33" t="str">
        <f t="shared" si="57"/>
        <v/>
      </c>
      <c r="U162" s="33" t="str">
        <f t="shared" si="58"/>
        <v/>
      </c>
      <c r="V162" s="33" t="str">
        <f t="shared" si="59"/>
        <v/>
      </c>
      <c r="W162" s="34"/>
      <c r="X162" s="33" t="str">
        <f t="shared" si="60"/>
        <v/>
      </c>
      <c r="Y162" s="33" t="str">
        <f t="shared" si="61"/>
        <v/>
      </c>
      <c r="Z162" s="35" t="str">
        <f t="shared" si="62"/>
        <v/>
      </c>
      <c r="AA162" s="33" t="str">
        <f t="shared" si="63"/>
        <v/>
      </c>
      <c r="AB162" s="33" t="str">
        <f t="shared" si="64"/>
        <v/>
      </c>
      <c r="AC162" s="33" t="str">
        <f t="shared" si="65"/>
        <v/>
      </c>
      <c r="AD162" s="33" t="str">
        <f t="shared" si="66"/>
        <v/>
      </c>
      <c r="AE162" s="33" t="str">
        <f t="shared" si="67"/>
        <v/>
      </c>
      <c r="AF162" s="33" t="str">
        <f t="shared" si="68"/>
        <v/>
      </c>
      <c r="AG162" s="33" t="str">
        <f t="shared" si="69"/>
        <v/>
      </c>
      <c r="AH162" s="33" t="str">
        <f t="shared" si="70"/>
        <v/>
      </c>
      <c r="AI162" s="33" t="str">
        <f t="shared" si="71"/>
        <v/>
      </c>
    </row>
    <row r="163" spans="1:35" s="32" customFormat="1" ht="12.75" customHeight="1" x14ac:dyDescent="0.2">
      <c r="A163" s="26" t="s">
        <v>307</v>
      </c>
      <c r="B163" s="26" t="s">
        <v>33</v>
      </c>
      <c r="C163" s="26" t="s">
        <v>34</v>
      </c>
      <c r="D163" s="27" t="s">
        <v>27</v>
      </c>
      <c r="E163" s="27">
        <v>229226.928038276</v>
      </c>
      <c r="F163" s="28" t="str">
        <f t="shared" si="48"/>
        <v>A-CAM &gt; HC Legacy</v>
      </c>
      <c r="G163" s="29">
        <v>26490</v>
      </c>
      <c r="H163" s="29">
        <v>295759.71869741299</v>
      </c>
      <c r="I163" s="30">
        <f t="shared" si="49"/>
        <v>269269.71869741299</v>
      </c>
      <c r="J163" s="31">
        <f t="shared" si="50"/>
        <v>10.164957293220573</v>
      </c>
      <c r="L163" s="33">
        <f t="shared" si="51"/>
        <v>295759.71869741299</v>
      </c>
      <c r="M163" s="34"/>
      <c r="N163" s="33" t="str">
        <f t="shared" si="52"/>
        <v/>
      </c>
      <c r="O163" s="34"/>
      <c r="P163" s="33" t="str">
        <f t="shared" si="53"/>
        <v/>
      </c>
      <c r="Q163" s="33" t="str">
        <f t="shared" si="54"/>
        <v/>
      </c>
      <c r="R163" s="35" t="str">
        <f t="shared" si="55"/>
        <v/>
      </c>
      <c r="S163" s="33" t="str">
        <f t="shared" si="56"/>
        <v/>
      </c>
      <c r="T163" s="33" t="str">
        <f t="shared" si="57"/>
        <v/>
      </c>
      <c r="U163" s="33" t="str">
        <f t="shared" si="58"/>
        <v/>
      </c>
      <c r="V163" s="33" t="str">
        <f t="shared" si="59"/>
        <v/>
      </c>
      <c r="W163" s="34"/>
      <c r="X163" s="33" t="str">
        <f t="shared" si="60"/>
        <v/>
      </c>
      <c r="Y163" s="33" t="str">
        <f t="shared" si="61"/>
        <v/>
      </c>
      <c r="Z163" s="35" t="str">
        <f t="shared" si="62"/>
        <v/>
      </c>
      <c r="AA163" s="33" t="str">
        <f t="shared" si="63"/>
        <v/>
      </c>
      <c r="AB163" s="33" t="str">
        <f t="shared" si="64"/>
        <v/>
      </c>
      <c r="AC163" s="33" t="str">
        <f t="shared" si="65"/>
        <v/>
      </c>
      <c r="AD163" s="33" t="str">
        <f t="shared" si="66"/>
        <v/>
      </c>
      <c r="AE163" s="33" t="str">
        <f t="shared" si="67"/>
        <v/>
      </c>
      <c r="AF163" s="33" t="str">
        <f t="shared" si="68"/>
        <v/>
      </c>
      <c r="AG163" s="33" t="str">
        <f t="shared" si="69"/>
        <v/>
      </c>
      <c r="AH163" s="33" t="str">
        <f t="shared" si="70"/>
        <v/>
      </c>
      <c r="AI163" s="33" t="str">
        <f t="shared" si="71"/>
        <v/>
      </c>
    </row>
    <row r="164" spans="1:35" s="32" customFormat="1" ht="12.75" customHeight="1" x14ac:dyDescent="0.2">
      <c r="A164" s="26" t="s">
        <v>318</v>
      </c>
      <c r="B164" s="26" t="s">
        <v>281</v>
      </c>
      <c r="C164" s="26" t="s">
        <v>282</v>
      </c>
      <c r="D164" s="27" t="s">
        <v>27</v>
      </c>
      <c r="E164" s="27">
        <v>1624723.5604072199</v>
      </c>
      <c r="F164" s="28" t="str">
        <f t="shared" si="48"/>
        <v>A-CAM &gt; HC Legacy</v>
      </c>
      <c r="G164" s="29">
        <v>901704</v>
      </c>
      <c r="H164" s="29">
        <v>1656141.5827773199</v>
      </c>
      <c r="I164" s="30">
        <f t="shared" si="49"/>
        <v>754437.58277731994</v>
      </c>
      <c r="J164" s="31">
        <f t="shared" si="50"/>
        <v>0.83667986698220254</v>
      </c>
      <c r="L164" s="33">
        <f t="shared" si="51"/>
        <v>1656141.5827773199</v>
      </c>
      <c r="M164" s="34"/>
      <c r="N164" s="33" t="str">
        <f t="shared" si="52"/>
        <v/>
      </c>
      <c r="O164" s="34"/>
      <c r="P164" s="33" t="str">
        <f t="shared" si="53"/>
        <v/>
      </c>
      <c r="Q164" s="33" t="str">
        <f t="shared" si="54"/>
        <v/>
      </c>
      <c r="R164" s="35" t="str">
        <f t="shared" si="55"/>
        <v/>
      </c>
      <c r="S164" s="33" t="str">
        <f t="shared" si="56"/>
        <v/>
      </c>
      <c r="T164" s="33" t="str">
        <f t="shared" si="57"/>
        <v/>
      </c>
      <c r="U164" s="33" t="str">
        <f t="shared" si="58"/>
        <v/>
      </c>
      <c r="V164" s="33" t="str">
        <f t="shared" si="59"/>
        <v/>
      </c>
      <c r="W164" s="34"/>
      <c r="X164" s="33" t="str">
        <f t="shared" si="60"/>
        <v/>
      </c>
      <c r="Y164" s="33" t="str">
        <f t="shared" si="61"/>
        <v/>
      </c>
      <c r="Z164" s="35" t="str">
        <f t="shared" si="62"/>
        <v/>
      </c>
      <c r="AA164" s="33" t="str">
        <f t="shared" si="63"/>
        <v/>
      </c>
      <c r="AB164" s="33" t="str">
        <f t="shared" si="64"/>
        <v/>
      </c>
      <c r="AC164" s="33" t="str">
        <f t="shared" si="65"/>
        <v/>
      </c>
      <c r="AD164" s="33" t="str">
        <f t="shared" si="66"/>
        <v/>
      </c>
      <c r="AE164" s="33" t="str">
        <f t="shared" si="67"/>
        <v/>
      </c>
      <c r="AF164" s="33" t="str">
        <f t="shared" si="68"/>
        <v/>
      </c>
      <c r="AG164" s="33" t="str">
        <f t="shared" si="69"/>
        <v/>
      </c>
      <c r="AH164" s="33" t="str">
        <f t="shared" si="70"/>
        <v/>
      </c>
      <c r="AI164" s="33" t="str">
        <f t="shared" si="71"/>
        <v/>
      </c>
    </row>
    <row r="165" spans="1:35" s="32" customFormat="1" ht="12.75" customHeight="1" x14ac:dyDescent="0.2">
      <c r="A165" s="26" t="s">
        <v>318</v>
      </c>
      <c r="B165" s="26" t="s">
        <v>33</v>
      </c>
      <c r="C165" s="26" t="s">
        <v>34</v>
      </c>
      <c r="D165" s="27" t="s">
        <v>27</v>
      </c>
      <c r="E165" s="27">
        <v>1046793.04543056</v>
      </c>
      <c r="F165" s="28" t="str">
        <f t="shared" si="48"/>
        <v>A-CAM &gt; HC Legacy</v>
      </c>
      <c r="G165" s="29">
        <v>249240</v>
      </c>
      <c r="H165" s="29">
        <v>1076223.2201573341</v>
      </c>
      <c r="I165" s="30">
        <f t="shared" si="49"/>
        <v>826983.22015733412</v>
      </c>
      <c r="J165" s="31">
        <f t="shared" si="50"/>
        <v>3.318019660396943</v>
      </c>
      <c r="L165" s="33">
        <f t="shared" si="51"/>
        <v>1076223.2201573341</v>
      </c>
      <c r="M165" s="34"/>
      <c r="N165" s="33" t="str">
        <f t="shared" si="52"/>
        <v/>
      </c>
      <c r="O165" s="34"/>
      <c r="P165" s="33" t="str">
        <f t="shared" si="53"/>
        <v/>
      </c>
      <c r="Q165" s="33" t="str">
        <f t="shared" si="54"/>
        <v/>
      </c>
      <c r="R165" s="35" t="str">
        <f t="shared" si="55"/>
        <v/>
      </c>
      <c r="S165" s="33" t="str">
        <f t="shared" si="56"/>
        <v/>
      </c>
      <c r="T165" s="33" t="str">
        <f t="shared" si="57"/>
        <v/>
      </c>
      <c r="U165" s="33" t="str">
        <f t="shared" si="58"/>
        <v/>
      </c>
      <c r="V165" s="33" t="str">
        <f t="shared" si="59"/>
        <v/>
      </c>
      <c r="W165" s="34"/>
      <c r="X165" s="33" t="str">
        <f t="shared" si="60"/>
        <v/>
      </c>
      <c r="Y165" s="33" t="str">
        <f t="shared" si="61"/>
        <v/>
      </c>
      <c r="Z165" s="35" t="str">
        <f t="shared" si="62"/>
        <v/>
      </c>
      <c r="AA165" s="33" t="str">
        <f t="shared" si="63"/>
        <v/>
      </c>
      <c r="AB165" s="33" t="str">
        <f t="shared" si="64"/>
        <v/>
      </c>
      <c r="AC165" s="33" t="str">
        <f t="shared" si="65"/>
        <v/>
      </c>
      <c r="AD165" s="33" t="str">
        <f t="shared" si="66"/>
        <v/>
      </c>
      <c r="AE165" s="33" t="str">
        <f t="shared" si="67"/>
        <v/>
      </c>
      <c r="AF165" s="33" t="str">
        <f t="shared" si="68"/>
        <v/>
      </c>
      <c r="AG165" s="33" t="str">
        <f t="shared" si="69"/>
        <v/>
      </c>
      <c r="AH165" s="33" t="str">
        <f t="shared" si="70"/>
        <v/>
      </c>
      <c r="AI165" s="33" t="str">
        <f t="shared" si="71"/>
        <v/>
      </c>
    </row>
    <row r="166" spans="1:35" s="32" customFormat="1" ht="12.75" customHeight="1" x14ac:dyDescent="0.2">
      <c r="A166" s="26" t="s">
        <v>318</v>
      </c>
      <c r="B166" s="26" t="s">
        <v>319</v>
      </c>
      <c r="C166" s="26" t="s">
        <v>320</v>
      </c>
      <c r="D166" s="27" t="s">
        <v>27</v>
      </c>
      <c r="E166" s="27">
        <v>3260145.7937424602</v>
      </c>
      <c r="F166" s="28" t="str">
        <f t="shared" si="48"/>
        <v>A-CAM &gt; HC Legacy</v>
      </c>
      <c r="G166" s="29">
        <v>1470216</v>
      </c>
      <c r="H166" s="29">
        <v>3296581.67208128</v>
      </c>
      <c r="I166" s="30">
        <f t="shared" si="49"/>
        <v>1826365.67208128</v>
      </c>
      <c r="J166" s="31">
        <f t="shared" si="50"/>
        <v>1.2422430935871192</v>
      </c>
      <c r="L166" s="33">
        <f t="shared" si="51"/>
        <v>3296581.67208128</v>
      </c>
      <c r="M166" s="34"/>
      <c r="N166" s="33" t="str">
        <f t="shared" si="52"/>
        <v/>
      </c>
      <c r="O166" s="34"/>
      <c r="P166" s="33" t="str">
        <f t="shared" si="53"/>
        <v/>
      </c>
      <c r="Q166" s="33" t="str">
        <f t="shared" si="54"/>
        <v/>
      </c>
      <c r="R166" s="35" t="str">
        <f t="shared" si="55"/>
        <v/>
      </c>
      <c r="S166" s="33" t="str">
        <f t="shared" si="56"/>
        <v/>
      </c>
      <c r="T166" s="33" t="str">
        <f t="shared" si="57"/>
        <v/>
      </c>
      <c r="U166" s="33" t="str">
        <f t="shared" si="58"/>
        <v/>
      </c>
      <c r="V166" s="33" t="str">
        <f t="shared" si="59"/>
        <v/>
      </c>
      <c r="W166" s="34"/>
      <c r="X166" s="33" t="str">
        <f t="shared" si="60"/>
        <v/>
      </c>
      <c r="Y166" s="33" t="str">
        <f t="shared" si="61"/>
        <v/>
      </c>
      <c r="Z166" s="35" t="str">
        <f t="shared" si="62"/>
        <v/>
      </c>
      <c r="AA166" s="33" t="str">
        <f t="shared" si="63"/>
        <v/>
      </c>
      <c r="AB166" s="33" t="str">
        <f t="shared" si="64"/>
        <v/>
      </c>
      <c r="AC166" s="33" t="str">
        <f t="shared" si="65"/>
        <v/>
      </c>
      <c r="AD166" s="33" t="str">
        <f t="shared" si="66"/>
        <v/>
      </c>
      <c r="AE166" s="33" t="str">
        <f t="shared" si="67"/>
        <v/>
      </c>
      <c r="AF166" s="33" t="str">
        <f t="shared" si="68"/>
        <v/>
      </c>
      <c r="AG166" s="33" t="str">
        <f t="shared" si="69"/>
        <v/>
      </c>
      <c r="AH166" s="33" t="str">
        <f t="shared" si="70"/>
        <v/>
      </c>
      <c r="AI166" s="33" t="str">
        <f t="shared" si="71"/>
        <v/>
      </c>
    </row>
    <row r="167" spans="1:35" s="32" customFormat="1" ht="12.75" customHeight="1" x14ac:dyDescent="0.2">
      <c r="A167" s="26" t="s">
        <v>321</v>
      </c>
      <c r="B167" s="26" t="s">
        <v>33</v>
      </c>
      <c r="C167" s="26" t="s">
        <v>34</v>
      </c>
      <c r="D167" s="27" t="s">
        <v>27</v>
      </c>
      <c r="E167" s="27">
        <v>1498118.9515167</v>
      </c>
      <c r="F167" s="28" t="str">
        <f t="shared" si="48"/>
        <v>A-CAM &gt; HC Legacy</v>
      </c>
      <c r="G167" s="29">
        <v>966792</v>
      </c>
      <c r="H167" s="29">
        <v>1547810.227490332</v>
      </c>
      <c r="I167" s="30">
        <f t="shared" si="49"/>
        <v>581018.22749033198</v>
      </c>
      <c r="J167" s="31">
        <f t="shared" si="50"/>
        <v>0.60097541921150777</v>
      </c>
      <c r="L167" s="33">
        <f t="shared" si="51"/>
        <v>1547810.227490332</v>
      </c>
      <c r="M167" s="39"/>
      <c r="N167" s="33" t="str">
        <f t="shared" si="52"/>
        <v/>
      </c>
      <c r="O167" s="39"/>
      <c r="P167" s="33" t="str">
        <f t="shared" si="53"/>
        <v/>
      </c>
      <c r="Q167" s="33" t="str">
        <f t="shared" si="54"/>
        <v/>
      </c>
      <c r="R167" s="35" t="str">
        <f t="shared" si="55"/>
        <v/>
      </c>
      <c r="S167" s="33" t="str">
        <f t="shared" si="56"/>
        <v/>
      </c>
      <c r="T167" s="33" t="str">
        <f t="shared" si="57"/>
        <v/>
      </c>
      <c r="U167" s="33" t="str">
        <f t="shared" si="58"/>
        <v/>
      </c>
      <c r="V167" s="33" t="str">
        <f t="shared" si="59"/>
        <v/>
      </c>
      <c r="W167" s="39"/>
      <c r="X167" s="33" t="str">
        <f t="shared" si="60"/>
        <v/>
      </c>
      <c r="Y167" s="33" t="str">
        <f t="shared" si="61"/>
        <v/>
      </c>
      <c r="Z167" s="35" t="str">
        <f t="shared" si="62"/>
        <v/>
      </c>
      <c r="AA167" s="33" t="str">
        <f t="shared" si="63"/>
        <v/>
      </c>
      <c r="AB167" s="33" t="str">
        <f t="shared" si="64"/>
        <v/>
      </c>
      <c r="AC167" s="33" t="str">
        <f t="shared" si="65"/>
        <v/>
      </c>
      <c r="AD167" s="33" t="str">
        <f t="shared" si="66"/>
        <v/>
      </c>
      <c r="AE167" s="33" t="str">
        <f t="shared" si="67"/>
        <v/>
      </c>
      <c r="AF167" s="33" t="str">
        <f t="shared" si="68"/>
        <v/>
      </c>
      <c r="AG167" s="33" t="str">
        <f t="shared" si="69"/>
        <v/>
      </c>
      <c r="AH167" s="33" t="str">
        <f t="shared" si="70"/>
        <v/>
      </c>
      <c r="AI167" s="33" t="str">
        <f t="shared" si="71"/>
        <v/>
      </c>
    </row>
    <row r="168" spans="1:35" s="32" customFormat="1" ht="12.75" customHeight="1" x14ac:dyDescent="0.2">
      <c r="A168" s="26" t="s">
        <v>322</v>
      </c>
      <c r="B168" s="26" t="s">
        <v>323</v>
      </c>
      <c r="C168" s="26" t="s">
        <v>324</v>
      </c>
      <c r="D168" s="27" t="s">
        <v>27</v>
      </c>
      <c r="E168" s="27">
        <v>1934978.9331280901</v>
      </c>
      <c r="F168" s="28" t="str">
        <f t="shared" si="48"/>
        <v>A-CAM &gt; HC Legacy</v>
      </c>
      <c r="G168" s="29">
        <v>1430010</v>
      </c>
      <c r="H168" s="29">
        <v>2128254.55904085</v>
      </c>
      <c r="I168" s="30">
        <f t="shared" si="49"/>
        <v>698244.55904085003</v>
      </c>
      <c r="J168" s="31">
        <f t="shared" si="50"/>
        <v>0.48827949387825959</v>
      </c>
      <c r="L168" s="33">
        <f t="shared" si="51"/>
        <v>2128254.55904085</v>
      </c>
      <c r="M168" s="39"/>
      <c r="N168" s="33" t="str">
        <f t="shared" si="52"/>
        <v/>
      </c>
      <c r="O168" s="39"/>
      <c r="P168" s="33" t="str">
        <f t="shared" si="53"/>
        <v/>
      </c>
      <c r="Q168" s="33" t="str">
        <f t="shared" si="54"/>
        <v/>
      </c>
      <c r="R168" s="35" t="str">
        <f t="shared" si="55"/>
        <v/>
      </c>
      <c r="S168" s="33" t="str">
        <f t="shared" si="56"/>
        <v/>
      </c>
      <c r="T168" s="33" t="str">
        <f t="shared" si="57"/>
        <v/>
      </c>
      <c r="U168" s="33" t="str">
        <f t="shared" si="58"/>
        <v/>
      </c>
      <c r="V168" s="33" t="str">
        <f t="shared" si="59"/>
        <v/>
      </c>
      <c r="W168" s="39"/>
      <c r="X168" s="33" t="str">
        <f t="shared" si="60"/>
        <v/>
      </c>
      <c r="Y168" s="33" t="str">
        <f t="shared" si="61"/>
        <v/>
      </c>
      <c r="Z168" s="35" t="str">
        <f t="shared" si="62"/>
        <v/>
      </c>
      <c r="AA168" s="33" t="str">
        <f t="shared" si="63"/>
        <v/>
      </c>
      <c r="AB168" s="33" t="str">
        <f t="shared" si="64"/>
        <v/>
      </c>
      <c r="AC168" s="33" t="str">
        <f t="shared" si="65"/>
        <v/>
      </c>
      <c r="AD168" s="33" t="str">
        <f t="shared" si="66"/>
        <v/>
      </c>
      <c r="AE168" s="33" t="str">
        <f t="shared" si="67"/>
        <v/>
      </c>
      <c r="AF168" s="33" t="str">
        <f t="shared" si="68"/>
        <v/>
      </c>
      <c r="AG168" s="33" t="str">
        <f t="shared" si="69"/>
        <v/>
      </c>
      <c r="AH168" s="33" t="str">
        <f t="shared" si="70"/>
        <v/>
      </c>
      <c r="AI168" s="33" t="str">
        <f t="shared" si="71"/>
        <v/>
      </c>
    </row>
    <row r="169" spans="1:35" s="32" customFormat="1" ht="12.75" customHeight="1" x14ac:dyDescent="0.2">
      <c r="A169" s="26" t="s">
        <v>322</v>
      </c>
      <c r="B169" s="26" t="s">
        <v>199</v>
      </c>
      <c r="C169" s="26" t="s">
        <v>200</v>
      </c>
      <c r="D169" s="27" t="s">
        <v>27</v>
      </c>
      <c r="E169" s="27">
        <v>2874527.2401126702</v>
      </c>
      <c r="F169" s="28" t="str">
        <f t="shared" si="48"/>
        <v>A-CAM &gt; HC Legacy</v>
      </c>
      <c r="G169" s="29">
        <v>843642</v>
      </c>
      <c r="H169" s="29">
        <v>3232128.2142902901</v>
      </c>
      <c r="I169" s="30">
        <f t="shared" si="49"/>
        <v>2388486.2142902901</v>
      </c>
      <c r="J169" s="31">
        <f t="shared" si="50"/>
        <v>2.8311608647865922</v>
      </c>
      <c r="L169" s="33">
        <f t="shared" si="51"/>
        <v>3232128.2142902901</v>
      </c>
      <c r="M169" s="39"/>
      <c r="N169" s="33" t="str">
        <f t="shared" si="52"/>
        <v/>
      </c>
      <c r="O169" s="39"/>
      <c r="P169" s="33" t="str">
        <f t="shared" si="53"/>
        <v/>
      </c>
      <c r="Q169" s="33" t="str">
        <f t="shared" si="54"/>
        <v/>
      </c>
      <c r="R169" s="35" t="str">
        <f t="shared" si="55"/>
        <v/>
      </c>
      <c r="S169" s="33" t="str">
        <f t="shared" si="56"/>
        <v/>
      </c>
      <c r="T169" s="33" t="str">
        <f t="shared" si="57"/>
        <v/>
      </c>
      <c r="U169" s="33" t="str">
        <f t="shared" si="58"/>
        <v/>
      </c>
      <c r="V169" s="33" t="str">
        <f t="shared" si="59"/>
        <v/>
      </c>
      <c r="W169" s="39"/>
      <c r="X169" s="33" t="str">
        <f t="shared" si="60"/>
        <v/>
      </c>
      <c r="Y169" s="33" t="str">
        <f t="shared" si="61"/>
        <v/>
      </c>
      <c r="Z169" s="35" t="str">
        <f t="shared" si="62"/>
        <v/>
      </c>
      <c r="AA169" s="33" t="str">
        <f t="shared" si="63"/>
        <v/>
      </c>
      <c r="AB169" s="33" t="str">
        <f t="shared" si="64"/>
        <v/>
      </c>
      <c r="AC169" s="33" t="str">
        <f t="shared" si="65"/>
        <v/>
      </c>
      <c r="AD169" s="33" t="str">
        <f t="shared" si="66"/>
        <v/>
      </c>
      <c r="AE169" s="33" t="str">
        <f t="shared" si="67"/>
        <v/>
      </c>
      <c r="AF169" s="33" t="str">
        <f t="shared" si="68"/>
        <v/>
      </c>
      <c r="AG169" s="33" t="str">
        <f t="shared" si="69"/>
        <v/>
      </c>
      <c r="AH169" s="33" t="str">
        <f t="shared" si="70"/>
        <v/>
      </c>
      <c r="AI169" s="33" t="str">
        <f t="shared" si="71"/>
        <v/>
      </c>
    </row>
    <row r="170" spans="1:35" s="32" customFormat="1" ht="12.75" customHeight="1" x14ac:dyDescent="0.2">
      <c r="A170" s="26" t="s">
        <v>322</v>
      </c>
      <c r="B170" s="26" t="s">
        <v>325</v>
      </c>
      <c r="C170" s="26" t="s">
        <v>326</v>
      </c>
      <c r="D170" s="27" t="s">
        <v>27</v>
      </c>
      <c r="E170" s="27">
        <v>4012183.3602044801</v>
      </c>
      <c r="F170" s="28" t="str">
        <f t="shared" si="48"/>
        <v>A-CAM &gt; HC Legacy</v>
      </c>
      <c r="G170" s="29">
        <v>1016394</v>
      </c>
      <c r="H170" s="29">
        <v>4956398.3625266496</v>
      </c>
      <c r="I170" s="30">
        <f t="shared" si="49"/>
        <v>3940004.3625266496</v>
      </c>
      <c r="J170" s="31">
        <f t="shared" si="50"/>
        <v>3.8764537792693088</v>
      </c>
      <c r="L170" s="33">
        <f t="shared" si="51"/>
        <v>4956398.3625266496</v>
      </c>
      <c r="M170" s="39"/>
      <c r="N170" s="33" t="str">
        <f t="shared" si="52"/>
        <v/>
      </c>
      <c r="O170" s="39"/>
      <c r="P170" s="33" t="str">
        <f t="shared" si="53"/>
        <v/>
      </c>
      <c r="Q170" s="33" t="str">
        <f t="shared" si="54"/>
        <v/>
      </c>
      <c r="R170" s="35" t="str">
        <f t="shared" si="55"/>
        <v/>
      </c>
      <c r="S170" s="33" t="str">
        <f t="shared" si="56"/>
        <v/>
      </c>
      <c r="T170" s="33" t="str">
        <f t="shared" si="57"/>
        <v/>
      </c>
      <c r="U170" s="33" t="str">
        <f t="shared" si="58"/>
        <v/>
      </c>
      <c r="V170" s="33" t="str">
        <f t="shared" si="59"/>
        <v/>
      </c>
      <c r="W170" s="39"/>
      <c r="X170" s="33" t="str">
        <f t="shared" si="60"/>
        <v/>
      </c>
      <c r="Y170" s="33" t="str">
        <f t="shared" si="61"/>
        <v/>
      </c>
      <c r="Z170" s="35" t="str">
        <f t="shared" si="62"/>
        <v/>
      </c>
      <c r="AA170" s="33" t="str">
        <f t="shared" si="63"/>
        <v/>
      </c>
      <c r="AB170" s="33" t="str">
        <f t="shared" si="64"/>
        <v/>
      </c>
      <c r="AC170" s="33" t="str">
        <f t="shared" si="65"/>
        <v/>
      </c>
      <c r="AD170" s="33" t="str">
        <f t="shared" si="66"/>
        <v/>
      </c>
      <c r="AE170" s="33" t="str">
        <f t="shared" si="67"/>
        <v/>
      </c>
      <c r="AF170" s="33" t="str">
        <f t="shared" si="68"/>
        <v/>
      </c>
      <c r="AG170" s="33" t="str">
        <f t="shared" si="69"/>
        <v/>
      </c>
      <c r="AH170" s="33" t="str">
        <f t="shared" si="70"/>
        <v/>
      </c>
      <c r="AI170" s="33" t="str">
        <f t="shared" si="71"/>
        <v/>
      </c>
    </row>
    <row r="171" spans="1:35" s="32" customFormat="1" ht="12.75" customHeight="1" x14ac:dyDescent="0.2">
      <c r="A171" s="26" t="s">
        <v>327</v>
      </c>
      <c r="B171" s="26" t="s">
        <v>328</v>
      </c>
      <c r="C171" s="26" t="s">
        <v>329</v>
      </c>
      <c r="D171" s="27" t="s">
        <v>27</v>
      </c>
      <c r="E171" s="27">
        <v>3376303.1939353002</v>
      </c>
      <c r="F171" s="28" t="str">
        <f t="shared" si="48"/>
        <v>A-CAM &gt; HC Legacy</v>
      </c>
      <c r="G171" s="29">
        <v>1765752</v>
      </c>
      <c r="H171" s="29">
        <v>3417059.3304429599</v>
      </c>
      <c r="I171" s="30">
        <f t="shared" si="49"/>
        <v>1651307.3304429599</v>
      </c>
      <c r="J171" s="31">
        <f t="shared" si="50"/>
        <v>0.93518644206148993</v>
      </c>
      <c r="L171" s="33">
        <f t="shared" si="51"/>
        <v>3417059.3304429599</v>
      </c>
      <c r="M171" s="39"/>
      <c r="N171" s="33" t="str">
        <f t="shared" si="52"/>
        <v/>
      </c>
      <c r="O171" s="39"/>
      <c r="P171" s="33" t="str">
        <f t="shared" si="53"/>
        <v/>
      </c>
      <c r="Q171" s="33" t="str">
        <f t="shared" si="54"/>
        <v/>
      </c>
      <c r="R171" s="35" t="str">
        <f t="shared" si="55"/>
        <v/>
      </c>
      <c r="S171" s="33" t="str">
        <f t="shared" si="56"/>
        <v/>
      </c>
      <c r="T171" s="33" t="str">
        <f t="shared" si="57"/>
        <v/>
      </c>
      <c r="U171" s="33" t="str">
        <f t="shared" si="58"/>
        <v/>
      </c>
      <c r="V171" s="33" t="str">
        <f t="shared" si="59"/>
        <v/>
      </c>
      <c r="W171" s="39"/>
      <c r="X171" s="33" t="str">
        <f t="shared" si="60"/>
        <v/>
      </c>
      <c r="Y171" s="33" t="str">
        <f t="shared" si="61"/>
        <v/>
      </c>
      <c r="Z171" s="35" t="str">
        <f t="shared" si="62"/>
        <v/>
      </c>
      <c r="AA171" s="33" t="str">
        <f t="shared" si="63"/>
        <v/>
      </c>
      <c r="AB171" s="33" t="str">
        <f t="shared" si="64"/>
        <v/>
      </c>
      <c r="AC171" s="33" t="str">
        <f t="shared" si="65"/>
        <v/>
      </c>
      <c r="AD171" s="33" t="str">
        <f t="shared" si="66"/>
        <v/>
      </c>
      <c r="AE171" s="33" t="str">
        <f t="shared" si="67"/>
        <v/>
      </c>
      <c r="AF171" s="33" t="str">
        <f t="shared" si="68"/>
        <v/>
      </c>
      <c r="AG171" s="33" t="str">
        <f t="shared" si="69"/>
        <v/>
      </c>
      <c r="AH171" s="33" t="str">
        <f t="shared" si="70"/>
        <v/>
      </c>
      <c r="AI171" s="33" t="str">
        <f t="shared" si="71"/>
        <v/>
      </c>
    </row>
    <row r="172" spans="1:35" s="32" customFormat="1" ht="12.75" customHeight="1" x14ac:dyDescent="0.2">
      <c r="A172" s="26" t="s">
        <v>327</v>
      </c>
      <c r="B172" s="26" t="s">
        <v>35</v>
      </c>
      <c r="C172" s="26" t="s">
        <v>36</v>
      </c>
      <c r="D172" s="27" t="s">
        <v>27</v>
      </c>
      <c r="E172" s="27">
        <v>2107617.0953285396</v>
      </c>
      <c r="F172" s="28" t="str">
        <f t="shared" si="48"/>
        <v>A-CAM &gt; HC Legacy</v>
      </c>
      <c r="G172" s="29">
        <v>1031148</v>
      </c>
      <c r="H172" s="29">
        <v>2156358.7964719101</v>
      </c>
      <c r="I172" s="30">
        <f t="shared" si="49"/>
        <v>1125210.7964719101</v>
      </c>
      <c r="J172" s="31">
        <f t="shared" si="50"/>
        <v>1.0912214313288782</v>
      </c>
      <c r="L172" s="33">
        <f t="shared" si="51"/>
        <v>2156358.7964719101</v>
      </c>
      <c r="M172" s="39"/>
      <c r="N172" s="33" t="str">
        <f t="shared" si="52"/>
        <v/>
      </c>
      <c r="O172" s="39"/>
      <c r="P172" s="33" t="str">
        <f t="shared" si="53"/>
        <v/>
      </c>
      <c r="Q172" s="33" t="str">
        <f t="shared" si="54"/>
        <v/>
      </c>
      <c r="R172" s="35" t="str">
        <f t="shared" si="55"/>
        <v/>
      </c>
      <c r="S172" s="33" t="str">
        <f t="shared" si="56"/>
        <v/>
      </c>
      <c r="T172" s="33" t="str">
        <f t="shared" si="57"/>
        <v/>
      </c>
      <c r="U172" s="33" t="str">
        <f t="shared" si="58"/>
        <v/>
      </c>
      <c r="V172" s="33" t="str">
        <f t="shared" si="59"/>
        <v/>
      </c>
      <c r="W172" s="39"/>
      <c r="X172" s="33" t="str">
        <f t="shared" si="60"/>
        <v/>
      </c>
      <c r="Y172" s="33" t="str">
        <f t="shared" si="61"/>
        <v/>
      </c>
      <c r="Z172" s="35" t="str">
        <f t="shared" si="62"/>
        <v/>
      </c>
      <c r="AA172" s="33" t="str">
        <f t="shared" si="63"/>
        <v/>
      </c>
      <c r="AB172" s="33" t="str">
        <f t="shared" si="64"/>
        <v/>
      </c>
      <c r="AC172" s="33" t="str">
        <f t="shared" si="65"/>
        <v/>
      </c>
      <c r="AD172" s="33" t="str">
        <f t="shared" si="66"/>
        <v/>
      </c>
      <c r="AE172" s="33" t="str">
        <f t="shared" si="67"/>
        <v/>
      </c>
      <c r="AF172" s="33" t="str">
        <f t="shared" si="68"/>
        <v/>
      </c>
      <c r="AG172" s="33" t="str">
        <f t="shared" si="69"/>
        <v/>
      </c>
      <c r="AH172" s="33" t="str">
        <f t="shared" si="70"/>
        <v/>
      </c>
      <c r="AI172" s="33" t="str">
        <f t="shared" si="71"/>
        <v/>
      </c>
    </row>
    <row r="173" spans="1:35" s="32" customFormat="1" ht="12.75" customHeight="1" x14ac:dyDescent="0.2">
      <c r="A173" s="26" t="s">
        <v>330</v>
      </c>
      <c r="B173" s="26" t="s">
        <v>331</v>
      </c>
      <c r="C173" s="26" t="s">
        <v>332</v>
      </c>
      <c r="D173" s="27" t="s">
        <v>27</v>
      </c>
      <c r="E173" s="27">
        <v>2579706.45430749</v>
      </c>
      <c r="F173" s="28" t="str">
        <f t="shared" si="48"/>
        <v>A-CAM &gt; HC Legacy</v>
      </c>
      <c r="G173" s="29">
        <v>1641438</v>
      </c>
      <c r="H173" s="29">
        <v>3189506.4145774199</v>
      </c>
      <c r="I173" s="30">
        <f t="shared" si="49"/>
        <v>1548068.4145774199</v>
      </c>
      <c r="J173" s="31">
        <f t="shared" si="50"/>
        <v>0.94311720246358366</v>
      </c>
      <c r="L173" s="33">
        <f t="shared" si="51"/>
        <v>3189506.4145774199</v>
      </c>
      <c r="M173" s="39"/>
      <c r="N173" s="33" t="str">
        <f t="shared" si="52"/>
        <v/>
      </c>
      <c r="O173" s="39"/>
      <c r="P173" s="33" t="str">
        <f t="shared" si="53"/>
        <v/>
      </c>
      <c r="Q173" s="33" t="str">
        <f t="shared" si="54"/>
        <v/>
      </c>
      <c r="R173" s="35" t="str">
        <f t="shared" si="55"/>
        <v/>
      </c>
      <c r="S173" s="33" t="str">
        <f t="shared" si="56"/>
        <v/>
      </c>
      <c r="T173" s="33" t="str">
        <f t="shared" si="57"/>
        <v/>
      </c>
      <c r="U173" s="33" t="str">
        <f t="shared" si="58"/>
        <v/>
      </c>
      <c r="V173" s="33" t="str">
        <f t="shared" si="59"/>
        <v/>
      </c>
      <c r="W173" s="39"/>
      <c r="X173" s="33" t="str">
        <f t="shared" si="60"/>
        <v/>
      </c>
      <c r="Y173" s="33" t="str">
        <f t="shared" si="61"/>
        <v/>
      </c>
      <c r="Z173" s="35" t="str">
        <f t="shared" si="62"/>
        <v/>
      </c>
      <c r="AA173" s="33" t="str">
        <f t="shared" si="63"/>
        <v/>
      </c>
      <c r="AB173" s="33" t="str">
        <f t="shared" si="64"/>
        <v/>
      </c>
      <c r="AC173" s="33" t="str">
        <f t="shared" si="65"/>
        <v/>
      </c>
      <c r="AD173" s="33" t="str">
        <f t="shared" si="66"/>
        <v/>
      </c>
      <c r="AE173" s="33" t="str">
        <f t="shared" si="67"/>
        <v/>
      </c>
      <c r="AF173" s="33" t="str">
        <f t="shared" si="68"/>
        <v/>
      </c>
      <c r="AG173" s="33" t="str">
        <f t="shared" si="69"/>
        <v/>
      </c>
      <c r="AH173" s="33" t="str">
        <f t="shared" si="70"/>
        <v/>
      </c>
      <c r="AI173" s="33" t="str">
        <f t="shared" si="71"/>
        <v/>
      </c>
    </row>
    <row r="174" spans="1:35" s="32" customFormat="1" ht="12.75" customHeight="1" x14ac:dyDescent="0.2">
      <c r="A174" s="26" t="s">
        <v>330</v>
      </c>
      <c r="B174" s="26" t="s">
        <v>333</v>
      </c>
      <c r="C174" s="26" t="s">
        <v>334</v>
      </c>
      <c r="D174" s="27" t="s">
        <v>27</v>
      </c>
      <c r="E174" s="27">
        <v>4443652.9209097195</v>
      </c>
      <c r="F174" s="28" t="str">
        <f t="shared" si="48"/>
        <v>A-CAM &gt; HC Legacy</v>
      </c>
      <c r="G174" s="29">
        <v>1973091</v>
      </c>
      <c r="H174" s="29">
        <v>4600664.4272045102</v>
      </c>
      <c r="I174" s="30">
        <f t="shared" si="49"/>
        <v>2627573.4272045102</v>
      </c>
      <c r="J174" s="31">
        <f t="shared" si="50"/>
        <v>1.3317041267759624</v>
      </c>
      <c r="L174" s="33">
        <f t="shared" si="51"/>
        <v>4600664.4272045102</v>
      </c>
      <c r="M174" s="39"/>
      <c r="N174" s="33" t="str">
        <f t="shared" si="52"/>
        <v/>
      </c>
      <c r="O174" s="39"/>
      <c r="P174" s="33" t="str">
        <f t="shared" si="53"/>
        <v/>
      </c>
      <c r="Q174" s="33" t="str">
        <f t="shared" si="54"/>
        <v/>
      </c>
      <c r="R174" s="35" t="str">
        <f t="shared" si="55"/>
        <v/>
      </c>
      <c r="S174" s="33" t="str">
        <f t="shared" si="56"/>
        <v/>
      </c>
      <c r="T174" s="33" t="str">
        <f t="shared" si="57"/>
        <v/>
      </c>
      <c r="U174" s="33" t="str">
        <f t="shared" si="58"/>
        <v/>
      </c>
      <c r="V174" s="33" t="str">
        <f t="shared" si="59"/>
        <v/>
      </c>
      <c r="W174" s="39"/>
      <c r="X174" s="33" t="str">
        <f t="shared" si="60"/>
        <v/>
      </c>
      <c r="Y174" s="33" t="str">
        <f t="shared" si="61"/>
        <v/>
      </c>
      <c r="Z174" s="35" t="str">
        <f t="shared" si="62"/>
        <v/>
      </c>
      <c r="AA174" s="33" t="str">
        <f t="shared" si="63"/>
        <v/>
      </c>
      <c r="AB174" s="33" t="str">
        <f t="shared" si="64"/>
        <v/>
      </c>
      <c r="AC174" s="33" t="str">
        <f t="shared" si="65"/>
        <v/>
      </c>
      <c r="AD174" s="33" t="str">
        <f t="shared" si="66"/>
        <v/>
      </c>
      <c r="AE174" s="33" t="str">
        <f t="shared" si="67"/>
        <v/>
      </c>
      <c r="AF174" s="33" t="str">
        <f t="shared" si="68"/>
        <v/>
      </c>
      <c r="AG174" s="33" t="str">
        <f t="shared" si="69"/>
        <v/>
      </c>
      <c r="AH174" s="33" t="str">
        <f t="shared" si="70"/>
        <v/>
      </c>
      <c r="AI174" s="33" t="str">
        <f t="shared" si="71"/>
        <v/>
      </c>
    </row>
    <row r="175" spans="1:35" s="32" customFormat="1" ht="12.75" customHeight="1" x14ac:dyDescent="0.2">
      <c r="A175" s="26" t="s">
        <v>330</v>
      </c>
      <c r="B175" s="26" t="s">
        <v>335</v>
      </c>
      <c r="C175" s="26" t="s">
        <v>336</v>
      </c>
      <c r="D175" s="27" t="s">
        <v>27</v>
      </c>
      <c r="E175" s="27">
        <v>6679817.5110254502</v>
      </c>
      <c r="F175" s="28" t="str">
        <f t="shared" si="48"/>
        <v>A-CAM &gt; HC Legacy</v>
      </c>
      <c r="G175" s="29">
        <v>5451918</v>
      </c>
      <c r="H175" s="29">
        <v>8165010.9990728702</v>
      </c>
      <c r="I175" s="30">
        <f t="shared" si="49"/>
        <v>2713092.9990728702</v>
      </c>
      <c r="J175" s="31">
        <f t="shared" si="50"/>
        <v>0.49764009639779438</v>
      </c>
      <c r="L175" s="33">
        <f t="shared" si="51"/>
        <v>8165010.9990728702</v>
      </c>
      <c r="M175" s="39"/>
      <c r="N175" s="33" t="str">
        <f t="shared" si="52"/>
        <v/>
      </c>
      <c r="O175" s="39"/>
      <c r="P175" s="33" t="str">
        <f t="shared" si="53"/>
        <v/>
      </c>
      <c r="Q175" s="33" t="str">
        <f t="shared" si="54"/>
        <v/>
      </c>
      <c r="R175" s="35" t="str">
        <f t="shared" si="55"/>
        <v/>
      </c>
      <c r="S175" s="33" t="str">
        <f t="shared" si="56"/>
        <v/>
      </c>
      <c r="T175" s="33" t="str">
        <f t="shared" si="57"/>
        <v/>
      </c>
      <c r="U175" s="33" t="str">
        <f t="shared" si="58"/>
        <v/>
      </c>
      <c r="V175" s="33" t="str">
        <f t="shared" si="59"/>
        <v/>
      </c>
      <c r="W175" s="39"/>
      <c r="X175" s="33" t="str">
        <f t="shared" si="60"/>
        <v/>
      </c>
      <c r="Y175" s="33" t="str">
        <f t="shared" si="61"/>
        <v/>
      </c>
      <c r="Z175" s="35" t="str">
        <f t="shared" si="62"/>
        <v/>
      </c>
      <c r="AA175" s="33" t="str">
        <f t="shared" si="63"/>
        <v/>
      </c>
      <c r="AB175" s="33" t="str">
        <f t="shared" si="64"/>
        <v/>
      </c>
      <c r="AC175" s="33" t="str">
        <f t="shared" si="65"/>
        <v/>
      </c>
      <c r="AD175" s="33" t="str">
        <f t="shared" si="66"/>
        <v/>
      </c>
      <c r="AE175" s="33" t="str">
        <f t="shared" si="67"/>
        <v/>
      </c>
      <c r="AF175" s="33" t="str">
        <f t="shared" si="68"/>
        <v/>
      </c>
      <c r="AG175" s="33" t="str">
        <f t="shared" si="69"/>
        <v/>
      </c>
      <c r="AH175" s="33" t="str">
        <f t="shared" si="70"/>
        <v/>
      </c>
      <c r="AI175" s="33" t="str">
        <f t="shared" si="71"/>
        <v/>
      </c>
    </row>
    <row r="176" spans="1:35" s="32" customFormat="1" ht="12.75" customHeight="1" x14ac:dyDescent="0.2">
      <c r="A176" s="26" t="s">
        <v>330</v>
      </c>
      <c r="B176" s="26" t="s">
        <v>337</v>
      </c>
      <c r="C176" s="26" t="s">
        <v>338</v>
      </c>
      <c r="D176" s="27" t="s">
        <v>27</v>
      </c>
      <c r="E176" s="27">
        <v>107330.63540753</v>
      </c>
      <c r="F176" s="28" t="str">
        <f t="shared" si="48"/>
        <v>A-CAM &gt; HC Legacy</v>
      </c>
      <c r="G176" s="29">
        <v>96648</v>
      </c>
      <c r="H176" s="29">
        <v>130595.629334631</v>
      </c>
      <c r="I176" s="30">
        <f t="shared" si="49"/>
        <v>33947.629334630998</v>
      </c>
      <c r="J176" s="31">
        <f t="shared" si="50"/>
        <v>0.35125020005205487</v>
      </c>
      <c r="L176" s="33">
        <f t="shared" si="51"/>
        <v>130595.629334631</v>
      </c>
      <c r="M176" s="39"/>
      <c r="N176" s="33" t="str">
        <f t="shared" si="52"/>
        <v/>
      </c>
      <c r="O176" s="39"/>
      <c r="P176" s="33" t="str">
        <f t="shared" si="53"/>
        <v/>
      </c>
      <c r="Q176" s="33" t="str">
        <f t="shared" si="54"/>
        <v/>
      </c>
      <c r="R176" s="35" t="str">
        <f t="shared" si="55"/>
        <v/>
      </c>
      <c r="S176" s="33" t="str">
        <f t="shared" si="56"/>
        <v/>
      </c>
      <c r="T176" s="33" t="str">
        <f t="shared" si="57"/>
        <v/>
      </c>
      <c r="U176" s="33" t="str">
        <f t="shared" si="58"/>
        <v/>
      </c>
      <c r="V176" s="33" t="str">
        <f t="shared" si="59"/>
        <v/>
      </c>
      <c r="W176" s="39"/>
      <c r="X176" s="33" t="str">
        <f t="shared" si="60"/>
        <v/>
      </c>
      <c r="Y176" s="33" t="str">
        <f t="shared" si="61"/>
        <v/>
      </c>
      <c r="Z176" s="35" t="str">
        <f t="shared" si="62"/>
        <v/>
      </c>
      <c r="AA176" s="33" t="str">
        <f t="shared" si="63"/>
        <v/>
      </c>
      <c r="AB176" s="33" t="str">
        <f t="shared" si="64"/>
        <v/>
      </c>
      <c r="AC176" s="33" t="str">
        <f t="shared" si="65"/>
        <v/>
      </c>
      <c r="AD176" s="33" t="str">
        <f t="shared" si="66"/>
        <v/>
      </c>
      <c r="AE176" s="33" t="str">
        <f t="shared" si="67"/>
        <v/>
      </c>
      <c r="AF176" s="33" t="str">
        <f t="shared" si="68"/>
        <v/>
      </c>
      <c r="AG176" s="33" t="str">
        <f t="shared" si="69"/>
        <v/>
      </c>
      <c r="AH176" s="33" t="str">
        <f t="shared" si="70"/>
        <v/>
      </c>
      <c r="AI176" s="33" t="str">
        <f t="shared" si="71"/>
        <v/>
      </c>
    </row>
    <row r="177" spans="1:36" s="32" customFormat="1" ht="12.75" customHeight="1" x14ac:dyDescent="0.2">
      <c r="A177" s="26" t="s">
        <v>330</v>
      </c>
      <c r="B177" s="26" t="s">
        <v>339</v>
      </c>
      <c r="C177" s="26" t="s">
        <v>340</v>
      </c>
      <c r="D177" s="27" t="s">
        <v>21</v>
      </c>
      <c r="E177" s="27">
        <v>3606188.9238266498</v>
      </c>
      <c r="F177" s="28" t="str">
        <f t="shared" si="48"/>
        <v>A-CAM &gt; HC Legacy</v>
      </c>
      <c r="G177" s="29">
        <v>4124943</v>
      </c>
      <c r="H177" s="29">
        <v>4394940.2600676501</v>
      </c>
      <c r="I177" s="30">
        <f t="shared" si="49"/>
        <v>269997.26006765012</v>
      </c>
      <c r="J177" s="31">
        <f t="shared" si="50"/>
        <v>6.5454785694650838E-2</v>
      </c>
      <c r="L177" s="33">
        <f t="shared" si="51"/>
        <v>4394940.2600676501</v>
      </c>
      <c r="M177" s="39"/>
      <c r="N177" s="33" t="str">
        <f t="shared" si="52"/>
        <v/>
      </c>
      <c r="O177" s="39"/>
      <c r="P177" s="33" t="str">
        <f t="shared" si="53"/>
        <v/>
      </c>
      <c r="Q177" s="33" t="str">
        <f t="shared" si="54"/>
        <v/>
      </c>
      <c r="R177" s="35" t="str">
        <f t="shared" si="55"/>
        <v/>
      </c>
      <c r="S177" s="33" t="str">
        <f t="shared" si="56"/>
        <v/>
      </c>
      <c r="T177" s="33" t="str">
        <f t="shared" si="57"/>
        <v/>
      </c>
      <c r="U177" s="33" t="str">
        <f t="shared" si="58"/>
        <v/>
      </c>
      <c r="V177" s="33" t="str">
        <f t="shared" si="59"/>
        <v/>
      </c>
      <c r="W177" s="39"/>
      <c r="X177" s="33" t="str">
        <f t="shared" si="60"/>
        <v/>
      </c>
      <c r="Y177" s="33" t="str">
        <f t="shared" si="61"/>
        <v/>
      </c>
      <c r="Z177" s="35" t="str">
        <f t="shared" si="62"/>
        <v/>
      </c>
      <c r="AA177" s="33" t="str">
        <f t="shared" si="63"/>
        <v/>
      </c>
      <c r="AB177" s="33" t="str">
        <f t="shared" si="64"/>
        <v/>
      </c>
      <c r="AC177" s="33" t="str">
        <f t="shared" si="65"/>
        <v/>
      </c>
      <c r="AD177" s="33" t="str">
        <f t="shared" si="66"/>
        <v/>
      </c>
      <c r="AE177" s="33" t="str">
        <f t="shared" si="67"/>
        <v/>
      </c>
      <c r="AF177" s="33" t="str">
        <f t="shared" si="68"/>
        <v/>
      </c>
      <c r="AG177" s="33" t="str">
        <f t="shared" si="69"/>
        <v/>
      </c>
      <c r="AH177" s="33" t="str">
        <f t="shared" si="70"/>
        <v/>
      </c>
      <c r="AI177" s="33" t="str">
        <f t="shared" si="71"/>
        <v/>
      </c>
    </row>
    <row r="178" spans="1:36" x14ac:dyDescent="0.2">
      <c r="A178" s="26" t="s">
        <v>330</v>
      </c>
      <c r="B178" s="26" t="s">
        <v>341</v>
      </c>
      <c r="C178" s="26" t="s">
        <v>342</v>
      </c>
      <c r="D178" s="27" t="s">
        <v>27</v>
      </c>
      <c r="E178" s="27">
        <v>2159277.1763428198</v>
      </c>
      <c r="F178" s="28" t="str">
        <f t="shared" si="48"/>
        <v>A-CAM &gt; HC Legacy</v>
      </c>
      <c r="G178" s="29">
        <v>1734645</v>
      </c>
      <c r="H178" s="29">
        <v>2728532.4928367999</v>
      </c>
      <c r="I178" s="30">
        <f t="shared" si="49"/>
        <v>993887.49283679994</v>
      </c>
      <c r="J178" s="31">
        <f t="shared" si="50"/>
        <v>0.57296305171190642</v>
      </c>
      <c r="K178" s="32"/>
      <c r="L178" s="33">
        <f t="shared" si="51"/>
        <v>2728532.4928367999</v>
      </c>
      <c r="M178" s="39"/>
      <c r="N178" s="33" t="str">
        <f t="shared" si="52"/>
        <v/>
      </c>
      <c r="O178" s="39"/>
      <c r="P178" s="33" t="str">
        <f t="shared" si="53"/>
        <v/>
      </c>
      <c r="Q178" s="33" t="str">
        <f t="shared" si="54"/>
        <v/>
      </c>
      <c r="R178" s="35" t="str">
        <f t="shared" si="55"/>
        <v/>
      </c>
      <c r="S178" s="33" t="str">
        <f t="shared" si="56"/>
        <v/>
      </c>
      <c r="T178" s="33" t="str">
        <f t="shared" si="57"/>
        <v/>
      </c>
      <c r="U178" s="33" t="str">
        <f t="shared" si="58"/>
        <v/>
      </c>
      <c r="V178" s="33" t="str">
        <f t="shared" si="59"/>
        <v/>
      </c>
      <c r="W178" s="39"/>
      <c r="X178" s="33" t="str">
        <f t="shared" si="60"/>
        <v/>
      </c>
      <c r="Y178" s="33" t="str">
        <f t="shared" si="61"/>
        <v/>
      </c>
      <c r="Z178" s="35" t="str">
        <f t="shared" si="62"/>
        <v/>
      </c>
      <c r="AA178" s="33" t="str">
        <f t="shared" si="63"/>
        <v/>
      </c>
      <c r="AB178" s="33" t="str">
        <f t="shared" si="64"/>
        <v/>
      </c>
      <c r="AC178" s="33" t="str">
        <f t="shared" si="65"/>
        <v/>
      </c>
      <c r="AD178" s="33" t="str">
        <f t="shared" si="66"/>
        <v/>
      </c>
      <c r="AE178" s="33" t="str">
        <f t="shared" si="67"/>
        <v/>
      </c>
      <c r="AF178" s="33" t="str">
        <f t="shared" si="68"/>
        <v/>
      </c>
      <c r="AG178" s="33" t="str">
        <f t="shared" si="69"/>
        <v/>
      </c>
      <c r="AH178" s="33" t="str">
        <f t="shared" si="70"/>
        <v/>
      </c>
      <c r="AI178" s="33" t="str">
        <f t="shared" si="71"/>
        <v/>
      </c>
    </row>
    <row r="179" spans="1:36" x14ac:dyDescent="0.2">
      <c r="A179" s="26" t="s">
        <v>330</v>
      </c>
      <c r="B179" s="26" t="s">
        <v>343</v>
      </c>
      <c r="C179" s="26" t="s">
        <v>344</v>
      </c>
      <c r="D179" s="27" t="s">
        <v>27</v>
      </c>
      <c r="E179" s="27">
        <v>3751266.790440945</v>
      </c>
      <c r="F179" s="28" t="str">
        <f t="shared" si="48"/>
        <v>A-CAM &gt; HC Legacy</v>
      </c>
      <c r="G179" s="29">
        <v>1472904</v>
      </c>
      <c r="H179" s="29">
        <v>4186218.939789406</v>
      </c>
      <c r="I179" s="30">
        <f t="shared" si="49"/>
        <v>2713314.939789406</v>
      </c>
      <c r="J179" s="31">
        <f t="shared" si="50"/>
        <v>1.8421532834383001</v>
      </c>
      <c r="K179" s="32"/>
      <c r="L179" s="33">
        <f t="shared" si="51"/>
        <v>4186218.939789406</v>
      </c>
      <c r="M179" s="39"/>
      <c r="N179" s="33" t="str">
        <f t="shared" si="52"/>
        <v/>
      </c>
      <c r="O179" s="39"/>
      <c r="P179" s="33" t="str">
        <f t="shared" si="53"/>
        <v/>
      </c>
      <c r="Q179" s="33" t="str">
        <f t="shared" si="54"/>
        <v/>
      </c>
      <c r="R179" s="35" t="str">
        <f t="shared" si="55"/>
        <v/>
      </c>
      <c r="S179" s="33" t="str">
        <f t="shared" si="56"/>
        <v/>
      </c>
      <c r="T179" s="33" t="str">
        <f t="shared" si="57"/>
        <v/>
      </c>
      <c r="U179" s="33" t="str">
        <f t="shared" si="58"/>
        <v/>
      </c>
      <c r="V179" s="33" t="str">
        <f t="shared" si="59"/>
        <v/>
      </c>
      <c r="W179" s="39"/>
      <c r="X179" s="33" t="str">
        <f t="shared" si="60"/>
        <v/>
      </c>
      <c r="Y179" s="33" t="str">
        <f t="shared" si="61"/>
        <v/>
      </c>
      <c r="Z179" s="35" t="str">
        <f t="shared" si="62"/>
        <v/>
      </c>
      <c r="AA179" s="33" t="str">
        <f t="shared" si="63"/>
        <v/>
      </c>
      <c r="AB179" s="33" t="str">
        <f t="shared" si="64"/>
        <v/>
      </c>
      <c r="AC179" s="33" t="str">
        <f t="shared" si="65"/>
        <v/>
      </c>
      <c r="AD179" s="33" t="str">
        <f t="shared" si="66"/>
        <v/>
      </c>
      <c r="AE179" s="33" t="str">
        <f t="shared" si="67"/>
        <v/>
      </c>
      <c r="AF179" s="33" t="str">
        <f t="shared" si="68"/>
        <v/>
      </c>
      <c r="AG179" s="33" t="str">
        <f t="shared" si="69"/>
        <v/>
      </c>
      <c r="AH179" s="33" t="str">
        <f t="shared" si="70"/>
        <v/>
      </c>
      <c r="AI179" s="33" t="str">
        <f t="shared" si="71"/>
        <v/>
      </c>
      <c r="AJ179" s="40"/>
    </row>
    <row r="180" spans="1:36" x14ac:dyDescent="0.2">
      <c r="A180" s="26" t="s">
        <v>330</v>
      </c>
      <c r="B180" s="26" t="s">
        <v>345</v>
      </c>
      <c r="C180" s="26" t="s">
        <v>346</v>
      </c>
      <c r="D180" s="27" t="s">
        <v>117</v>
      </c>
      <c r="E180" s="27">
        <v>3401194.8064379399</v>
      </c>
      <c r="F180" s="28" t="str">
        <f t="shared" si="48"/>
        <v>A-CAM &gt; HC Legacy</v>
      </c>
      <c r="G180" s="29">
        <v>3771162</v>
      </c>
      <c r="H180" s="29">
        <v>3837558.5939907501</v>
      </c>
      <c r="I180" s="30">
        <f t="shared" si="49"/>
        <v>66396.593990750145</v>
      </c>
      <c r="J180" s="31">
        <f t="shared" si="50"/>
        <v>1.7606401950048856E-2</v>
      </c>
      <c r="K180" s="32"/>
      <c r="L180" s="33">
        <f t="shared" si="51"/>
        <v>3837558.5939907501</v>
      </c>
      <c r="M180" s="39"/>
      <c r="N180" s="33" t="str">
        <f t="shared" si="52"/>
        <v/>
      </c>
      <c r="O180" s="39"/>
      <c r="P180" s="33" t="str">
        <f t="shared" si="53"/>
        <v/>
      </c>
      <c r="Q180" s="33" t="str">
        <f t="shared" si="54"/>
        <v/>
      </c>
      <c r="R180" s="35" t="str">
        <f t="shared" si="55"/>
        <v/>
      </c>
      <c r="S180" s="33" t="str">
        <f t="shared" si="56"/>
        <v/>
      </c>
      <c r="T180" s="33" t="str">
        <f t="shared" si="57"/>
        <v/>
      </c>
      <c r="U180" s="33" t="str">
        <f t="shared" si="58"/>
        <v/>
      </c>
      <c r="V180" s="33" t="str">
        <f t="shared" si="59"/>
        <v/>
      </c>
      <c r="W180" s="39"/>
      <c r="X180" s="33" t="str">
        <f t="shared" si="60"/>
        <v/>
      </c>
      <c r="Y180" s="33" t="str">
        <f t="shared" si="61"/>
        <v/>
      </c>
      <c r="Z180" s="35" t="str">
        <f t="shared" si="62"/>
        <v/>
      </c>
      <c r="AA180" s="33" t="str">
        <f t="shared" si="63"/>
        <v/>
      </c>
      <c r="AB180" s="33" t="str">
        <f t="shared" si="64"/>
        <v/>
      </c>
      <c r="AC180" s="33" t="str">
        <f t="shared" si="65"/>
        <v/>
      </c>
      <c r="AD180" s="33" t="str">
        <f t="shared" si="66"/>
        <v/>
      </c>
      <c r="AE180" s="33" t="str">
        <f t="shared" si="67"/>
        <v/>
      </c>
      <c r="AF180" s="33" t="str">
        <f t="shared" si="68"/>
        <v/>
      </c>
      <c r="AG180" s="33" t="str">
        <f t="shared" si="69"/>
        <v/>
      </c>
      <c r="AH180" s="33" t="str">
        <f t="shared" si="70"/>
        <v/>
      </c>
      <c r="AI180" s="33" t="str">
        <f t="shared" si="71"/>
        <v/>
      </c>
    </row>
    <row r="181" spans="1:36" x14ac:dyDescent="0.2">
      <c r="A181" s="26" t="s">
        <v>330</v>
      </c>
      <c r="B181" s="26" t="s">
        <v>347</v>
      </c>
      <c r="C181" s="26" t="s">
        <v>348</v>
      </c>
      <c r="D181" s="27" t="s">
        <v>27</v>
      </c>
      <c r="E181" s="27">
        <v>2630892.2345422599</v>
      </c>
      <c r="F181" s="28" t="str">
        <f t="shared" si="48"/>
        <v>A-CAM &gt; HC Legacy</v>
      </c>
      <c r="G181" s="29">
        <v>1376283</v>
      </c>
      <c r="H181" s="29">
        <v>3304609.9611761901</v>
      </c>
      <c r="I181" s="30">
        <f t="shared" si="49"/>
        <v>1928326.9611761901</v>
      </c>
      <c r="J181" s="31">
        <f t="shared" si="50"/>
        <v>1.4011122430315495</v>
      </c>
      <c r="K181" s="32"/>
      <c r="L181" s="33">
        <f t="shared" si="51"/>
        <v>3304609.9611761901</v>
      </c>
      <c r="M181" s="39"/>
      <c r="N181" s="33" t="str">
        <f t="shared" si="52"/>
        <v/>
      </c>
      <c r="O181" s="39"/>
      <c r="P181" s="33" t="str">
        <f t="shared" si="53"/>
        <v/>
      </c>
      <c r="Q181" s="33" t="str">
        <f t="shared" si="54"/>
        <v/>
      </c>
      <c r="R181" s="35" t="str">
        <f t="shared" si="55"/>
        <v/>
      </c>
      <c r="S181" s="33" t="str">
        <f t="shared" si="56"/>
        <v/>
      </c>
      <c r="T181" s="33" t="str">
        <f t="shared" si="57"/>
        <v/>
      </c>
      <c r="U181" s="33" t="str">
        <f t="shared" si="58"/>
        <v/>
      </c>
      <c r="V181" s="33" t="str">
        <f t="shared" si="59"/>
        <v/>
      </c>
      <c r="W181" s="39"/>
      <c r="X181" s="33" t="str">
        <f t="shared" si="60"/>
        <v/>
      </c>
      <c r="Y181" s="33" t="str">
        <f t="shared" si="61"/>
        <v/>
      </c>
      <c r="Z181" s="35" t="str">
        <f t="shared" si="62"/>
        <v/>
      </c>
      <c r="AA181" s="33" t="str">
        <f t="shared" si="63"/>
        <v/>
      </c>
      <c r="AB181" s="33" t="str">
        <f t="shared" si="64"/>
        <v/>
      </c>
      <c r="AC181" s="33" t="str">
        <f t="shared" si="65"/>
        <v/>
      </c>
      <c r="AD181" s="33" t="str">
        <f t="shared" si="66"/>
        <v/>
      </c>
      <c r="AE181" s="33" t="str">
        <f t="shared" si="67"/>
        <v/>
      </c>
      <c r="AF181" s="33" t="str">
        <f t="shared" si="68"/>
        <v/>
      </c>
      <c r="AG181" s="33" t="str">
        <f t="shared" si="69"/>
        <v/>
      </c>
      <c r="AH181" s="33" t="str">
        <f t="shared" si="70"/>
        <v/>
      </c>
      <c r="AI181" s="33" t="str">
        <f t="shared" si="71"/>
        <v/>
      </c>
    </row>
    <row r="182" spans="1:36" x14ac:dyDescent="0.2">
      <c r="A182" s="26" t="s">
        <v>330</v>
      </c>
      <c r="B182" s="26" t="s">
        <v>349</v>
      </c>
      <c r="C182" s="26" t="s">
        <v>350</v>
      </c>
      <c r="D182" s="27" t="s">
        <v>27</v>
      </c>
      <c r="E182" s="27">
        <v>3423630.5997110601</v>
      </c>
      <c r="F182" s="28" t="str">
        <f t="shared" si="48"/>
        <v>A-CAM &gt; HC Legacy</v>
      </c>
      <c r="G182" s="29">
        <v>2930961</v>
      </c>
      <c r="H182" s="29">
        <v>4425254.4835767802</v>
      </c>
      <c r="I182" s="30">
        <f t="shared" si="49"/>
        <v>1494293.4835767802</v>
      </c>
      <c r="J182" s="31">
        <f t="shared" si="50"/>
        <v>0.50983055850172698</v>
      </c>
      <c r="K182" s="32"/>
      <c r="L182" s="33">
        <f t="shared" si="51"/>
        <v>4425254.4835767802</v>
      </c>
      <c r="M182" s="39"/>
      <c r="N182" s="33" t="str">
        <f t="shared" si="52"/>
        <v/>
      </c>
      <c r="O182" s="39"/>
      <c r="P182" s="33" t="str">
        <f t="shared" si="53"/>
        <v/>
      </c>
      <c r="Q182" s="33" t="str">
        <f t="shared" si="54"/>
        <v/>
      </c>
      <c r="R182" s="35" t="str">
        <f t="shared" si="55"/>
        <v/>
      </c>
      <c r="S182" s="33" t="str">
        <f t="shared" si="56"/>
        <v/>
      </c>
      <c r="T182" s="33" t="str">
        <f t="shared" si="57"/>
        <v/>
      </c>
      <c r="U182" s="33" t="str">
        <f t="shared" si="58"/>
        <v/>
      </c>
      <c r="V182" s="33" t="str">
        <f t="shared" si="59"/>
        <v/>
      </c>
      <c r="W182" s="39"/>
      <c r="X182" s="33" t="str">
        <f t="shared" si="60"/>
        <v/>
      </c>
      <c r="Y182" s="33" t="str">
        <f t="shared" si="61"/>
        <v/>
      </c>
      <c r="Z182" s="35" t="str">
        <f t="shared" si="62"/>
        <v/>
      </c>
      <c r="AA182" s="33" t="str">
        <f t="shared" si="63"/>
        <v/>
      </c>
      <c r="AB182" s="33" t="str">
        <f t="shared" si="64"/>
        <v/>
      </c>
      <c r="AC182" s="33" t="str">
        <f t="shared" si="65"/>
        <v/>
      </c>
      <c r="AD182" s="33" t="str">
        <f t="shared" si="66"/>
        <v/>
      </c>
      <c r="AE182" s="33" t="str">
        <f t="shared" si="67"/>
        <v/>
      </c>
      <c r="AF182" s="33" t="str">
        <f t="shared" si="68"/>
        <v/>
      </c>
      <c r="AG182" s="33" t="str">
        <f t="shared" si="69"/>
        <v/>
      </c>
      <c r="AH182" s="33" t="str">
        <f t="shared" si="70"/>
        <v/>
      </c>
      <c r="AI182" s="33" t="str">
        <f t="shared" si="71"/>
        <v/>
      </c>
    </row>
    <row r="183" spans="1:36" x14ac:dyDescent="0.2">
      <c r="A183" s="26" t="s">
        <v>351</v>
      </c>
      <c r="B183" s="26" t="s">
        <v>352</v>
      </c>
      <c r="C183" s="26" t="s">
        <v>353</v>
      </c>
      <c r="D183" s="27" t="s">
        <v>27</v>
      </c>
      <c r="E183" s="27">
        <v>398397.489020359</v>
      </c>
      <c r="F183" s="28" t="str">
        <f t="shared" si="48"/>
        <v>A-CAM &gt; HC Legacy</v>
      </c>
      <c r="G183" s="29">
        <v>204276</v>
      </c>
      <c r="H183" s="29">
        <v>453847.50914086099</v>
      </c>
      <c r="I183" s="30">
        <f t="shared" si="49"/>
        <v>249571.50914086099</v>
      </c>
      <c r="J183" s="31">
        <f t="shared" si="50"/>
        <v>1.2217368126498511</v>
      </c>
      <c r="K183" s="32"/>
      <c r="L183" s="33">
        <f t="shared" si="51"/>
        <v>453847.50914086099</v>
      </c>
      <c r="M183" s="39"/>
      <c r="N183" s="33" t="str">
        <f t="shared" si="52"/>
        <v/>
      </c>
      <c r="O183" s="39"/>
      <c r="P183" s="33" t="str">
        <f t="shared" si="53"/>
        <v/>
      </c>
      <c r="Q183" s="33" t="str">
        <f t="shared" si="54"/>
        <v/>
      </c>
      <c r="R183" s="35" t="str">
        <f t="shared" si="55"/>
        <v/>
      </c>
      <c r="S183" s="33" t="str">
        <f t="shared" si="56"/>
        <v/>
      </c>
      <c r="T183" s="33" t="str">
        <f t="shared" si="57"/>
        <v/>
      </c>
      <c r="U183" s="33" t="str">
        <f t="shared" si="58"/>
        <v/>
      </c>
      <c r="V183" s="33" t="str">
        <f t="shared" si="59"/>
        <v/>
      </c>
      <c r="W183" s="39"/>
      <c r="X183" s="33" t="str">
        <f t="shared" si="60"/>
        <v/>
      </c>
      <c r="Y183" s="33" t="str">
        <f t="shared" si="61"/>
        <v/>
      </c>
      <c r="Z183" s="35" t="str">
        <f t="shared" si="62"/>
        <v/>
      </c>
      <c r="AA183" s="33" t="str">
        <f t="shared" si="63"/>
        <v/>
      </c>
      <c r="AB183" s="33" t="str">
        <f t="shared" si="64"/>
        <v/>
      </c>
      <c r="AC183" s="33" t="str">
        <f t="shared" si="65"/>
        <v/>
      </c>
      <c r="AD183" s="33" t="str">
        <f t="shared" si="66"/>
        <v/>
      </c>
      <c r="AE183" s="33" t="str">
        <f t="shared" si="67"/>
        <v/>
      </c>
      <c r="AF183" s="33" t="str">
        <f t="shared" si="68"/>
        <v/>
      </c>
      <c r="AG183" s="33" t="str">
        <f t="shared" si="69"/>
        <v/>
      </c>
      <c r="AH183" s="33" t="str">
        <f t="shared" si="70"/>
        <v/>
      </c>
      <c r="AI183" s="33" t="str">
        <f t="shared" si="71"/>
        <v/>
      </c>
    </row>
    <row r="184" spans="1:36" x14ac:dyDescent="0.2">
      <c r="A184" s="26" t="s">
        <v>351</v>
      </c>
      <c r="B184" s="26" t="s">
        <v>176</v>
      </c>
      <c r="C184" s="26" t="s">
        <v>177</v>
      </c>
      <c r="D184" s="27" t="s">
        <v>27</v>
      </c>
      <c r="E184" s="27">
        <v>5278424.1507521579</v>
      </c>
      <c r="F184" s="28" t="str">
        <f t="shared" si="48"/>
        <v>A-CAM &gt; HC Legacy</v>
      </c>
      <c r="G184" s="29">
        <v>1563498</v>
      </c>
      <c r="H184" s="29">
        <v>6324279.9497376196</v>
      </c>
      <c r="I184" s="30">
        <f t="shared" si="49"/>
        <v>4760781.9497376196</v>
      </c>
      <c r="J184" s="31">
        <f t="shared" si="50"/>
        <v>3.0449555738079739</v>
      </c>
      <c r="K184" s="32"/>
      <c r="L184" s="33">
        <f t="shared" si="51"/>
        <v>6324279.9497376196</v>
      </c>
      <c r="M184" s="39"/>
      <c r="N184" s="33" t="str">
        <f t="shared" si="52"/>
        <v/>
      </c>
      <c r="O184" s="39"/>
      <c r="P184" s="33" t="str">
        <f t="shared" si="53"/>
        <v/>
      </c>
      <c r="Q184" s="33" t="str">
        <f t="shared" si="54"/>
        <v/>
      </c>
      <c r="R184" s="35" t="str">
        <f t="shared" si="55"/>
        <v/>
      </c>
      <c r="S184" s="33" t="str">
        <f t="shared" si="56"/>
        <v/>
      </c>
      <c r="T184" s="33" t="str">
        <f t="shared" si="57"/>
        <v/>
      </c>
      <c r="U184" s="33" t="str">
        <f t="shared" si="58"/>
        <v/>
      </c>
      <c r="V184" s="33" t="str">
        <f t="shared" si="59"/>
        <v/>
      </c>
      <c r="W184" s="39"/>
      <c r="X184" s="33" t="str">
        <f t="shared" si="60"/>
        <v/>
      </c>
      <c r="Y184" s="33" t="str">
        <f t="shared" si="61"/>
        <v/>
      </c>
      <c r="Z184" s="35" t="str">
        <f t="shared" si="62"/>
        <v/>
      </c>
      <c r="AA184" s="33" t="str">
        <f t="shared" si="63"/>
        <v/>
      </c>
      <c r="AB184" s="33" t="str">
        <f t="shared" si="64"/>
        <v/>
      </c>
      <c r="AC184" s="33" t="str">
        <f t="shared" si="65"/>
        <v/>
      </c>
      <c r="AD184" s="33" t="str">
        <f t="shared" si="66"/>
        <v/>
      </c>
      <c r="AE184" s="33" t="str">
        <f t="shared" si="67"/>
        <v/>
      </c>
      <c r="AF184" s="33" t="str">
        <f t="shared" si="68"/>
        <v/>
      </c>
      <c r="AG184" s="33" t="str">
        <f t="shared" si="69"/>
        <v/>
      </c>
      <c r="AH184" s="33" t="str">
        <f t="shared" si="70"/>
        <v/>
      </c>
      <c r="AI184" s="33" t="str">
        <f t="shared" si="71"/>
        <v/>
      </c>
    </row>
    <row r="185" spans="1:36" x14ac:dyDescent="0.2">
      <c r="A185" s="26" t="s">
        <v>351</v>
      </c>
      <c r="B185" s="26" t="s">
        <v>354</v>
      </c>
      <c r="C185" s="26" t="s">
        <v>355</v>
      </c>
      <c r="D185" s="27" t="s">
        <v>27</v>
      </c>
      <c r="E185" s="27">
        <v>8595816.8490462601</v>
      </c>
      <c r="F185" s="28" t="str">
        <f t="shared" si="48"/>
        <v>A-CAM &gt; HC Legacy</v>
      </c>
      <c r="G185" s="29">
        <v>4321644</v>
      </c>
      <c r="H185" s="29">
        <v>10059038.253743701</v>
      </c>
      <c r="I185" s="30">
        <f t="shared" si="49"/>
        <v>5737394.2537437007</v>
      </c>
      <c r="J185" s="31">
        <f t="shared" si="50"/>
        <v>1.3275952979337726</v>
      </c>
      <c r="K185" s="32"/>
      <c r="L185" s="33">
        <f t="shared" si="51"/>
        <v>10059038.253743701</v>
      </c>
      <c r="M185" s="39"/>
      <c r="N185" s="33" t="str">
        <f t="shared" si="52"/>
        <v/>
      </c>
      <c r="O185" s="39"/>
      <c r="P185" s="33" t="str">
        <f t="shared" si="53"/>
        <v/>
      </c>
      <c r="Q185" s="33" t="str">
        <f t="shared" si="54"/>
        <v/>
      </c>
      <c r="R185" s="35" t="str">
        <f t="shared" si="55"/>
        <v/>
      </c>
      <c r="S185" s="33" t="str">
        <f t="shared" si="56"/>
        <v/>
      </c>
      <c r="T185" s="33" t="str">
        <f t="shared" si="57"/>
        <v/>
      </c>
      <c r="U185" s="33" t="str">
        <f t="shared" si="58"/>
        <v/>
      </c>
      <c r="V185" s="33" t="str">
        <f t="shared" si="59"/>
        <v/>
      </c>
      <c r="W185" s="39"/>
      <c r="X185" s="33" t="str">
        <f t="shared" si="60"/>
        <v/>
      </c>
      <c r="Y185" s="33" t="str">
        <f t="shared" si="61"/>
        <v/>
      </c>
      <c r="Z185" s="35" t="str">
        <f t="shared" si="62"/>
        <v/>
      </c>
      <c r="AA185" s="33" t="str">
        <f t="shared" si="63"/>
        <v/>
      </c>
      <c r="AB185" s="33" t="str">
        <f t="shared" si="64"/>
        <v/>
      </c>
      <c r="AC185" s="33" t="str">
        <f t="shared" si="65"/>
        <v/>
      </c>
      <c r="AD185" s="33" t="str">
        <f t="shared" si="66"/>
        <v/>
      </c>
      <c r="AE185" s="33" t="str">
        <f t="shared" si="67"/>
        <v/>
      </c>
      <c r="AF185" s="33" t="str">
        <f t="shared" si="68"/>
        <v/>
      </c>
      <c r="AG185" s="33" t="str">
        <f t="shared" si="69"/>
        <v/>
      </c>
      <c r="AH185" s="33" t="str">
        <f t="shared" si="70"/>
        <v/>
      </c>
      <c r="AI185" s="33" t="str">
        <f t="shared" si="71"/>
        <v/>
      </c>
      <c r="AJ185" s="41"/>
    </row>
    <row r="186" spans="1:36" x14ac:dyDescent="0.2">
      <c r="A186" s="26" t="s">
        <v>356</v>
      </c>
      <c r="B186" s="26" t="s">
        <v>357</v>
      </c>
      <c r="C186" s="26" t="s">
        <v>358</v>
      </c>
      <c r="D186" s="27" t="s">
        <v>27</v>
      </c>
      <c r="E186" s="27">
        <v>1980494.47867609</v>
      </c>
      <c r="F186" s="28" t="str">
        <f t="shared" si="48"/>
        <v>A-CAM &gt; HC Legacy</v>
      </c>
      <c r="G186" s="29">
        <v>999540</v>
      </c>
      <c r="H186" s="29">
        <v>2001303.52664196</v>
      </c>
      <c r="I186" s="30">
        <f t="shared" si="49"/>
        <v>1001763.52664196</v>
      </c>
      <c r="J186" s="31">
        <f t="shared" si="50"/>
        <v>1.00222454993493</v>
      </c>
      <c r="K186" s="32"/>
      <c r="L186" s="33">
        <f t="shared" si="51"/>
        <v>2001303.52664196</v>
      </c>
      <c r="M186" s="39"/>
      <c r="N186" s="33" t="str">
        <f t="shared" si="52"/>
        <v/>
      </c>
      <c r="O186" s="39"/>
      <c r="P186" s="33" t="str">
        <f t="shared" si="53"/>
        <v/>
      </c>
      <c r="Q186" s="33" t="str">
        <f t="shared" si="54"/>
        <v/>
      </c>
      <c r="R186" s="35" t="str">
        <f t="shared" si="55"/>
        <v/>
      </c>
      <c r="S186" s="33" t="str">
        <f t="shared" si="56"/>
        <v/>
      </c>
      <c r="T186" s="33" t="str">
        <f t="shared" si="57"/>
        <v/>
      </c>
      <c r="U186" s="33" t="str">
        <f t="shared" si="58"/>
        <v/>
      </c>
      <c r="V186" s="33" t="str">
        <f t="shared" si="59"/>
        <v/>
      </c>
      <c r="W186" s="39"/>
      <c r="X186" s="33" t="str">
        <f t="shared" si="60"/>
        <v/>
      </c>
      <c r="Y186" s="33" t="str">
        <f t="shared" si="61"/>
        <v/>
      </c>
      <c r="Z186" s="35" t="str">
        <f t="shared" si="62"/>
        <v/>
      </c>
      <c r="AA186" s="33" t="str">
        <f t="shared" si="63"/>
        <v/>
      </c>
      <c r="AB186" s="33" t="str">
        <f t="shared" si="64"/>
        <v/>
      </c>
      <c r="AC186" s="33" t="str">
        <f t="shared" si="65"/>
        <v/>
      </c>
      <c r="AD186" s="33" t="str">
        <f t="shared" si="66"/>
        <v/>
      </c>
      <c r="AE186" s="33" t="str">
        <f t="shared" si="67"/>
        <v/>
      </c>
      <c r="AF186" s="33" t="str">
        <f t="shared" si="68"/>
        <v/>
      </c>
      <c r="AG186" s="33" t="str">
        <f t="shared" si="69"/>
        <v/>
      </c>
      <c r="AH186" s="33" t="str">
        <f t="shared" si="70"/>
        <v/>
      </c>
      <c r="AI186" s="33" t="str">
        <f t="shared" si="71"/>
        <v/>
      </c>
    </row>
    <row r="187" spans="1:36" x14ac:dyDescent="0.2">
      <c r="A187" s="26" t="s">
        <v>356</v>
      </c>
      <c r="B187" s="26" t="s">
        <v>359</v>
      </c>
      <c r="C187" s="26" t="s">
        <v>360</v>
      </c>
      <c r="D187" s="27" t="s">
        <v>27</v>
      </c>
      <c r="E187" s="27">
        <v>1316407.45778868</v>
      </c>
      <c r="F187" s="28" t="str">
        <f t="shared" si="48"/>
        <v>A-CAM &gt; HC Legacy</v>
      </c>
      <c r="G187" s="29">
        <v>340932</v>
      </c>
      <c r="H187" s="29">
        <v>1524905.26876411</v>
      </c>
      <c r="I187" s="30">
        <f t="shared" si="49"/>
        <v>1183973.26876411</v>
      </c>
      <c r="J187" s="31">
        <f t="shared" si="50"/>
        <v>3.4727548859130559</v>
      </c>
      <c r="K187" s="32"/>
      <c r="L187" s="33">
        <f t="shared" si="51"/>
        <v>1524905.26876411</v>
      </c>
      <c r="M187" s="39"/>
      <c r="N187" s="33" t="str">
        <f t="shared" si="52"/>
        <v/>
      </c>
      <c r="O187" s="39"/>
      <c r="P187" s="33" t="str">
        <f t="shared" si="53"/>
        <v/>
      </c>
      <c r="Q187" s="33" t="str">
        <f t="shared" si="54"/>
        <v/>
      </c>
      <c r="R187" s="35" t="str">
        <f t="shared" si="55"/>
        <v/>
      </c>
      <c r="S187" s="33" t="str">
        <f t="shared" si="56"/>
        <v/>
      </c>
      <c r="T187" s="33" t="str">
        <f t="shared" si="57"/>
        <v/>
      </c>
      <c r="U187" s="33" t="str">
        <f t="shared" si="58"/>
        <v/>
      </c>
      <c r="V187" s="33" t="str">
        <f t="shared" si="59"/>
        <v/>
      </c>
      <c r="W187" s="39"/>
      <c r="X187" s="33" t="str">
        <f t="shared" si="60"/>
        <v/>
      </c>
      <c r="Y187" s="33" t="str">
        <f t="shared" si="61"/>
        <v/>
      </c>
      <c r="Z187" s="35" t="str">
        <f t="shared" si="62"/>
        <v/>
      </c>
      <c r="AA187" s="33" t="str">
        <f t="shared" si="63"/>
        <v/>
      </c>
      <c r="AB187" s="33" t="str">
        <f t="shared" si="64"/>
        <v/>
      </c>
      <c r="AC187" s="33" t="str">
        <f t="shared" si="65"/>
        <v/>
      </c>
      <c r="AD187" s="33" t="str">
        <f t="shared" si="66"/>
        <v/>
      </c>
      <c r="AE187" s="33" t="str">
        <f t="shared" si="67"/>
        <v/>
      </c>
      <c r="AF187" s="33" t="str">
        <f t="shared" si="68"/>
        <v/>
      </c>
      <c r="AG187" s="33" t="str">
        <f t="shared" si="69"/>
        <v/>
      </c>
      <c r="AH187" s="33" t="str">
        <f t="shared" si="70"/>
        <v/>
      </c>
      <c r="AI187" s="33" t="str">
        <f t="shared" si="71"/>
        <v/>
      </c>
    </row>
    <row r="188" spans="1:36" x14ac:dyDescent="0.2">
      <c r="A188" s="26" t="s">
        <v>356</v>
      </c>
      <c r="B188" s="26" t="s">
        <v>33</v>
      </c>
      <c r="C188" s="26" t="s">
        <v>34</v>
      </c>
      <c r="D188" s="27" t="s">
        <v>27</v>
      </c>
      <c r="E188" s="27">
        <v>2406324.6245131213</v>
      </c>
      <c r="F188" s="28" t="str">
        <f t="shared" si="48"/>
        <v>A-CAM &gt; HC Legacy</v>
      </c>
      <c r="G188" s="29">
        <v>766254</v>
      </c>
      <c r="H188" s="29">
        <v>2548808.4509023111</v>
      </c>
      <c r="I188" s="30">
        <f t="shared" si="49"/>
        <v>1782554.4509023111</v>
      </c>
      <c r="J188" s="31">
        <f t="shared" si="50"/>
        <v>2.3263231916600908</v>
      </c>
      <c r="K188" s="32"/>
      <c r="L188" s="33">
        <f t="shared" si="51"/>
        <v>2548808.4509023111</v>
      </c>
      <c r="M188" s="39"/>
      <c r="N188" s="33" t="str">
        <f t="shared" si="52"/>
        <v/>
      </c>
      <c r="O188" s="39"/>
      <c r="P188" s="33" t="str">
        <f t="shared" si="53"/>
        <v/>
      </c>
      <c r="Q188" s="33" t="str">
        <f t="shared" si="54"/>
        <v/>
      </c>
      <c r="R188" s="35" t="str">
        <f t="shared" si="55"/>
        <v/>
      </c>
      <c r="S188" s="33" t="str">
        <f t="shared" si="56"/>
        <v/>
      </c>
      <c r="T188" s="33" t="str">
        <f t="shared" si="57"/>
        <v/>
      </c>
      <c r="U188" s="33" t="str">
        <f t="shared" si="58"/>
        <v/>
      </c>
      <c r="V188" s="33" t="str">
        <f t="shared" si="59"/>
        <v/>
      </c>
      <c r="W188" s="39"/>
      <c r="X188" s="33" t="str">
        <f t="shared" si="60"/>
        <v/>
      </c>
      <c r="Y188" s="33" t="str">
        <f t="shared" si="61"/>
        <v/>
      </c>
      <c r="Z188" s="35" t="str">
        <f t="shared" si="62"/>
        <v/>
      </c>
      <c r="AA188" s="33" t="str">
        <f t="shared" si="63"/>
        <v/>
      </c>
      <c r="AB188" s="33" t="str">
        <f t="shared" si="64"/>
        <v/>
      </c>
      <c r="AC188" s="33" t="str">
        <f t="shared" si="65"/>
        <v/>
      </c>
      <c r="AD188" s="33" t="str">
        <f t="shared" si="66"/>
        <v/>
      </c>
      <c r="AE188" s="33" t="str">
        <f t="shared" si="67"/>
        <v/>
      </c>
      <c r="AF188" s="33" t="str">
        <f t="shared" si="68"/>
        <v/>
      </c>
      <c r="AG188" s="33" t="str">
        <f t="shared" si="69"/>
        <v/>
      </c>
      <c r="AH188" s="33" t="str">
        <f t="shared" si="70"/>
        <v/>
      </c>
      <c r="AI188" s="33" t="str">
        <f t="shared" si="71"/>
        <v/>
      </c>
    </row>
    <row r="189" spans="1:36" x14ac:dyDescent="0.2">
      <c r="A189" s="26" t="s">
        <v>361</v>
      </c>
      <c r="B189" s="26" t="s">
        <v>147</v>
      </c>
      <c r="C189" s="26" t="s">
        <v>148</v>
      </c>
      <c r="D189" s="27" t="s">
        <v>27</v>
      </c>
      <c r="E189" s="27">
        <v>1628378.2756850901</v>
      </c>
      <c r="F189" s="28" t="str">
        <f t="shared" si="48"/>
        <v>A-CAM &gt; HC Legacy</v>
      </c>
      <c r="G189" s="29">
        <v>503400</v>
      </c>
      <c r="H189" s="29">
        <v>1874709.7645948301</v>
      </c>
      <c r="I189" s="30">
        <f t="shared" si="49"/>
        <v>1371309.7645948301</v>
      </c>
      <c r="J189" s="31">
        <f t="shared" si="50"/>
        <v>2.7240956785753481</v>
      </c>
      <c r="K189" s="32"/>
      <c r="L189" s="33">
        <f t="shared" si="51"/>
        <v>1874709.7645948301</v>
      </c>
      <c r="M189" s="39"/>
      <c r="N189" s="33" t="str">
        <f t="shared" si="52"/>
        <v/>
      </c>
      <c r="O189" s="39"/>
      <c r="P189" s="33" t="str">
        <f t="shared" si="53"/>
        <v/>
      </c>
      <c r="Q189" s="33" t="str">
        <f t="shared" si="54"/>
        <v/>
      </c>
      <c r="R189" s="35" t="str">
        <f t="shared" si="55"/>
        <v/>
      </c>
      <c r="S189" s="33" t="str">
        <f t="shared" si="56"/>
        <v/>
      </c>
      <c r="T189" s="33" t="str">
        <f t="shared" si="57"/>
        <v/>
      </c>
      <c r="U189" s="33" t="str">
        <f t="shared" si="58"/>
        <v/>
      </c>
      <c r="V189" s="33" t="str">
        <f t="shared" si="59"/>
        <v/>
      </c>
      <c r="W189" s="39"/>
      <c r="X189" s="33" t="str">
        <f t="shared" si="60"/>
        <v/>
      </c>
      <c r="Y189" s="33" t="str">
        <f t="shared" si="61"/>
        <v/>
      </c>
      <c r="Z189" s="35" t="str">
        <f t="shared" si="62"/>
        <v/>
      </c>
      <c r="AA189" s="33" t="str">
        <f t="shared" si="63"/>
        <v/>
      </c>
      <c r="AB189" s="33" t="str">
        <f t="shared" si="64"/>
        <v/>
      </c>
      <c r="AC189" s="33" t="str">
        <f t="shared" si="65"/>
        <v/>
      </c>
      <c r="AD189" s="33" t="str">
        <f t="shared" si="66"/>
        <v/>
      </c>
      <c r="AE189" s="33" t="str">
        <f t="shared" si="67"/>
        <v/>
      </c>
      <c r="AF189" s="33" t="str">
        <f t="shared" si="68"/>
        <v/>
      </c>
      <c r="AG189" s="33" t="str">
        <f t="shared" si="69"/>
        <v/>
      </c>
      <c r="AH189" s="33" t="str">
        <f t="shared" si="70"/>
        <v/>
      </c>
      <c r="AI189" s="33" t="str">
        <f t="shared" si="71"/>
        <v/>
      </c>
    </row>
    <row r="190" spans="1:36" x14ac:dyDescent="0.2">
      <c r="A190" s="26" t="s">
        <v>361</v>
      </c>
      <c r="B190" s="26" t="s">
        <v>362</v>
      </c>
      <c r="C190" s="26" t="s">
        <v>363</v>
      </c>
      <c r="D190" s="27" t="s">
        <v>27</v>
      </c>
      <c r="E190" s="27">
        <v>910806.69627831795</v>
      </c>
      <c r="F190" s="28" t="str">
        <f t="shared" si="48"/>
        <v>A-CAM &gt; HC Legacy</v>
      </c>
      <c r="G190" s="29">
        <v>699924</v>
      </c>
      <c r="H190" s="29">
        <v>1149613.7458762799</v>
      </c>
      <c r="I190" s="30">
        <f t="shared" si="49"/>
        <v>449689.74587627989</v>
      </c>
      <c r="J190" s="31">
        <f t="shared" si="50"/>
        <v>0.64248367805115969</v>
      </c>
      <c r="K190" s="32"/>
      <c r="L190" s="33">
        <f t="shared" si="51"/>
        <v>1149613.7458762799</v>
      </c>
      <c r="M190" s="39"/>
      <c r="N190" s="33" t="str">
        <f t="shared" si="52"/>
        <v/>
      </c>
      <c r="O190" s="39"/>
      <c r="P190" s="33" t="str">
        <f t="shared" si="53"/>
        <v/>
      </c>
      <c r="Q190" s="33" t="str">
        <f t="shared" si="54"/>
        <v/>
      </c>
      <c r="R190" s="35" t="str">
        <f t="shared" si="55"/>
        <v/>
      </c>
      <c r="S190" s="33" t="str">
        <f t="shared" si="56"/>
        <v/>
      </c>
      <c r="T190" s="33" t="str">
        <f t="shared" si="57"/>
        <v/>
      </c>
      <c r="U190" s="33" t="str">
        <f t="shared" si="58"/>
        <v/>
      </c>
      <c r="V190" s="33" t="str">
        <f t="shared" si="59"/>
        <v/>
      </c>
      <c r="W190" s="39"/>
      <c r="X190" s="33" t="str">
        <f t="shared" si="60"/>
        <v/>
      </c>
      <c r="Y190" s="33" t="str">
        <f t="shared" si="61"/>
        <v/>
      </c>
      <c r="Z190" s="35" t="str">
        <f t="shared" si="62"/>
        <v/>
      </c>
      <c r="AA190" s="33" t="str">
        <f t="shared" si="63"/>
        <v/>
      </c>
      <c r="AB190" s="33" t="str">
        <f t="shared" si="64"/>
        <v/>
      </c>
      <c r="AC190" s="33" t="str">
        <f t="shared" si="65"/>
        <v/>
      </c>
      <c r="AD190" s="33" t="str">
        <f t="shared" si="66"/>
        <v/>
      </c>
      <c r="AE190" s="33" t="str">
        <f t="shared" si="67"/>
        <v/>
      </c>
      <c r="AF190" s="33" t="str">
        <f t="shared" si="68"/>
        <v/>
      </c>
      <c r="AG190" s="33" t="str">
        <f t="shared" si="69"/>
        <v/>
      </c>
      <c r="AH190" s="33" t="str">
        <f t="shared" si="70"/>
        <v/>
      </c>
      <c r="AI190" s="33" t="str">
        <f t="shared" si="71"/>
        <v/>
      </c>
    </row>
    <row r="191" spans="1:36" x14ac:dyDescent="0.2">
      <c r="A191" s="26" t="s">
        <v>361</v>
      </c>
      <c r="B191" s="26" t="s">
        <v>33</v>
      </c>
      <c r="C191" s="26" t="s">
        <v>34</v>
      </c>
      <c r="D191" s="27" t="s">
        <v>27</v>
      </c>
      <c r="E191" s="27">
        <v>1541414.4156678331</v>
      </c>
      <c r="F191" s="28" t="str">
        <f t="shared" si="48"/>
        <v>A-CAM &gt; HC Legacy</v>
      </c>
      <c r="G191" s="29">
        <v>1067862</v>
      </c>
      <c r="H191" s="29">
        <v>1719633.6433406491</v>
      </c>
      <c r="I191" s="30">
        <f t="shared" si="49"/>
        <v>651771.64334064908</v>
      </c>
      <c r="J191" s="31">
        <f t="shared" si="50"/>
        <v>0.61035193998910819</v>
      </c>
      <c r="K191" s="32"/>
      <c r="L191" s="33">
        <f t="shared" si="51"/>
        <v>1719633.6433406491</v>
      </c>
      <c r="M191" s="39"/>
      <c r="N191" s="33" t="str">
        <f t="shared" si="52"/>
        <v/>
      </c>
      <c r="O191" s="39"/>
      <c r="P191" s="33" t="str">
        <f t="shared" si="53"/>
        <v/>
      </c>
      <c r="Q191" s="33" t="str">
        <f t="shared" si="54"/>
        <v/>
      </c>
      <c r="R191" s="35" t="str">
        <f t="shared" si="55"/>
        <v/>
      </c>
      <c r="S191" s="33" t="str">
        <f t="shared" si="56"/>
        <v/>
      </c>
      <c r="T191" s="33" t="str">
        <f t="shared" si="57"/>
        <v/>
      </c>
      <c r="U191" s="33" t="str">
        <f t="shared" si="58"/>
        <v/>
      </c>
      <c r="V191" s="33" t="str">
        <f t="shared" si="59"/>
        <v/>
      </c>
      <c r="W191" s="39"/>
      <c r="X191" s="33" t="str">
        <f t="shared" si="60"/>
        <v/>
      </c>
      <c r="Y191" s="33" t="str">
        <f t="shared" si="61"/>
        <v/>
      </c>
      <c r="Z191" s="35" t="str">
        <f t="shared" si="62"/>
        <v/>
      </c>
      <c r="AA191" s="33" t="str">
        <f t="shared" si="63"/>
        <v/>
      </c>
      <c r="AB191" s="33" t="str">
        <f t="shared" si="64"/>
        <v/>
      </c>
      <c r="AC191" s="33" t="str">
        <f t="shared" si="65"/>
        <v/>
      </c>
      <c r="AD191" s="33" t="str">
        <f t="shared" si="66"/>
        <v/>
      </c>
      <c r="AE191" s="33" t="str">
        <f t="shared" si="67"/>
        <v/>
      </c>
      <c r="AF191" s="33" t="str">
        <f t="shared" si="68"/>
        <v/>
      </c>
      <c r="AG191" s="33" t="str">
        <f t="shared" si="69"/>
        <v/>
      </c>
      <c r="AH191" s="33" t="str">
        <f t="shared" si="70"/>
        <v/>
      </c>
      <c r="AI191" s="33" t="str">
        <f t="shared" si="71"/>
        <v/>
      </c>
    </row>
    <row r="192" spans="1:36" x14ac:dyDescent="0.2">
      <c r="A192" s="26" t="s">
        <v>364</v>
      </c>
      <c r="B192" s="26" t="s">
        <v>365</v>
      </c>
      <c r="C192" s="26" t="s">
        <v>366</v>
      </c>
      <c r="D192" s="27" t="s">
        <v>27</v>
      </c>
      <c r="E192" s="27">
        <v>1508438.606400657</v>
      </c>
      <c r="F192" s="28" t="str">
        <f t="shared" si="48"/>
        <v>A-CAM &gt; HC Legacy</v>
      </c>
      <c r="G192" s="29">
        <v>1068114</v>
      </c>
      <c r="H192" s="29">
        <v>1522829.124185317</v>
      </c>
      <c r="I192" s="30">
        <f t="shared" si="49"/>
        <v>454715.12418531696</v>
      </c>
      <c r="J192" s="31">
        <f t="shared" si="50"/>
        <v>0.42571778310678166</v>
      </c>
      <c r="K192" s="32"/>
      <c r="L192" s="33">
        <f t="shared" si="51"/>
        <v>1522829.124185317</v>
      </c>
      <c r="M192" s="39"/>
      <c r="N192" s="33" t="str">
        <f t="shared" si="52"/>
        <v/>
      </c>
      <c r="O192" s="39"/>
      <c r="P192" s="33" t="str">
        <f t="shared" si="53"/>
        <v/>
      </c>
      <c r="Q192" s="33" t="str">
        <f t="shared" si="54"/>
        <v/>
      </c>
      <c r="R192" s="35" t="str">
        <f t="shared" si="55"/>
        <v/>
      </c>
      <c r="S192" s="33" t="str">
        <f t="shared" si="56"/>
        <v/>
      </c>
      <c r="T192" s="33" t="str">
        <f t="shared" si="57"/>
        <v/>
      </c>
      <c r="U192" s="33" t="str">
        <f t="shared" si="58"/>
        <v/>
      </c>
      <c r="V192" s="33" t="str">
        <f t="shared" si="59"/>
        <v/>
      </c>
      <c r="W192" s="39"/>
      <c r="X192" s="33" t="str">
        <f t="shared" si="60"/>
        <v/>
      </c>
      <c r="Y192" s="33" t="str">
        <f t="shared" si="61"/>
        <v/>
      </c>
      <c r="Z192" s="35" t="str">
        <f t="shared" si="62"/>
        <v/>
      </c>
      <c r="AA192" s="33" t="str">
        <f t="shared" si="63"/>
        <v/>
      </c>
      <c r="AB192" s="33" t="str">
        <f t="shared" si="64"/>
        <v/>
      </c>
      <c r="AC192" s="33" t="str">
        <f t="shared" si="65"/>
        <v/>
      </c>
      <c r="AD192" s="33" t="str">
        <f t="shared" si="66"/>
        <v/>
      </c>
      <c r="AE192" s="33" t="str">
        <f t="shared" si="67"/>
        <v/>
      </c>
      <c r="AF192" s="33" t="str">
        <f t="shared" si="68"/>
        <v/>
      </c>
      <c r="AG192" s="33" t="str">
        <f t="shared" si="69"/>
        <v/>
      </c>
      <c r="AH192" s="33" t="str">
        <f t="shared" si="70"/>
        <v/>
      </c>
      <c r="AI192" s="33" t="str">
        <f t="shared" si="71"/>
        <v/>
      </c>
    </row>
    <row r="193" spans="1:35" x14ac:dyDescent="0.2">
      <c r="A193" s="26" t="s">
        <v>364</v>
      </c>
      <c r="B193" s="26" t="s">
        <v>367</v>
      </c>
      <c r="C193" s="26" t="s">
        <v>368</v>
      </c>
      <c r="D193" s="27" t="s">
        <v>27</v>
      </c>
      <c r="E193" s="27">
        <v>1008526.49768663</v>
      </c>
      <c r="F193" s="28" t="str">
        <f t="shared" si="48"/>
        <v>A-CAM &gt; HC Legacy</v>
      </c>
      <c r="G193" s="29">
        <v>163728</v>
      </c>
      <c r="H193" s="29">
        <v>1087399.0989657401</v>
      </c>
      <c r="I193" s="30">
        <f t="shared" si="49"/>
        <v>923671.09896574006</v>
      </c>
      <c r="J193" s="31">
        <f t="shared" si="50"/>
        <v>5.6414974773144486</v>
      </c>
      <c r="K193" s="32"/>
      <c r="L193" s="33">
        <f t="shared" si="51"/>
        <v>1087399.0989657401</v>
      </c>
      <c r="M193" s="39"/>
      <c r="N193" s="33" t="str">
        <f t="shared" si="52"/>
        <v/>
      </c>
      <c r="O193" s="39"/>
      <c r="P193" s="33" t="str">
        <f t="shared" si="53"/>
        <v/>
      </c>
      <c r="Q193" s="33" t="str">
        <f t="shared" si="54"/>
        <v/>
      </c>
      <c r="R193" s="35" t="str">
        <f t="shared" si="55"/>
        <v/>
      </c>
      <c r="S193" s="33" t="str">
        <f t="shared" si="56"/>
        <v/>
      </c>
      <c r="T193" s="33" t="str">
        <f t="shared" si="57"/>
        <v/>
      </c>
      <c r="U193" s="33" t="str">
        <f t="shared" si="58"/>
        <v/>
      </c>
      <c r="V193" s="33" t="str">
        <f t="shared" si="59"/>
        <v/>
      </c>
      <c r="W193" s="39"/>
      <c r="X193" s="33" t="str">
        <f t="shared" si="60"/>
        <v/>
      </c>
      <c r="Y193" s="33" t="str">
        <f t="shared" si="61"/>
        <v/>
      </c>
      <c r="Z193" s="35" t="str">
        <f t="shared" si="62"/>
        <v/>
      </c>
      <c r="AA193" s="33" t="str">
        <f t="shared" si="63"/>
        <v/>
      </c>
      <c r="AB193" s="33" t="str">
        <f t="shared" si="64"/>
        <v/>
      </c>
      <c r="AC193" s="33" t="str">
        <f t="shared" si="65"/>
        <v/>
      </c>
      <c r="AD193" s="33" t="str">
        <f t="shared" si="66"/>
        <v/>
      </c>
      <c r="AE193" s="33" t="str">
        <f t="shared" si="67"/>
        <v/>
      </c>
      <c r="AF193" s="33" t="str">
        <f t="shared" si="68"/>
        <v/>
      </c>
      <c r="AG193" s="33" t="str">
        <f t="shared" si="69"/>
        <v/>
      </c>
      <c r="AH193" s="33" t="str">
        <f t="shared" si="70"/>
        <v/>
      </c>
      <c r="AI193" s="33" t="str">
        <f t="shared" si="71"/>
        <v/>
      </c>
    </row>
    <row r="194" spans="1:35" x14ac:dyDescent="0.2">
      <c r="A194" s="26" t="s">
        <v>364</v>
      </c>
      <c r="B194" s="26" t="s">
        <v>369</v>
      </c>
      <c r="C194" s="26" t="s">
        <v>370</v>
      </c>
      <c r="D194" s="27" t="s">
        <v>27</v>
      </c>
      <c r="E194" s="27">
        <v>720195.15882776096</v>
      </c>
      <c r="F194" s="28" t="str">
        <f t="shared" si="48"/>
        <v>A-CAM &gt; HC Legacy</v>
      </c>
      <c r="G194" s="29">
        <v>198246</v>
      </c>
      <c r="H194" s="29">
        <v>729008.70317192201</v>
      </c>
      <c r="I194" s="30">
        <f t="shared" si="49"/>
        <v>530762.70317192201</v>
      </c>
      <c r="J194" s="31">
        <f t="shared" si="50"/>
        <v>2.6772933787916124</v>
      </c>
      <c r="K194" s="32"/>
      <c r="L194" s="33">
        <f t="shared" si="51"/>
        <v>729008.70317192201</v>
      </c>
      <c r="M194" s="39"/>
      <c r="N194" s="33" t="str">
        <f t="shared" si="52"/>
        <v/>
      </c>
      <c r="O194" s="39"/>
      <c r="P194" s="33" t="str">
        <f t="shared" si="53"/>
        <v/>
      </c>
      <c r="Q194" s="33" t="str">
        <f t="shared" si="54"/>
        <v/>
      </c>
      <c r="R194" s="35" t="str">
        <f t="shared" si="55"/>
        <v/>
      </c>
      <c r="S194" s="33" t="str">
        <f t="shared" si="56"/>
        <v/>
      </c>
      <c r="T194" s="33" t="str">
        <f t="shared" si="57"/>
        <v/>
      </c>
      <c r="U194" s="33" t="str">
        <f t="shared" si="58"/>
        <v/>
      </c>
      <c r="V194" s="33" t="str">
        <f t="shared" si="59"/>
        <v/>
      </c>
      <c r="W194" s="39"/>
      <c r="X194" s="33" t="str">
        <f t="shared" si="60"/>
        <v/>
      </c>
      <c r="Y194" s="33" t="str">
        <f t="shared" si="61"/>
        <v/>
      </c>
      <c r="Z194" s="35" t="str">
        <f t="shared" si="62"/>
        <v/>
      </c>
      <c r="AA194" s="33" t="str">
        <f t="shared" si="63"/>
        <v/>
      </c>
      <c r="AB194" s="33" t="str">
        <f t="shared" si="64"/>
        <v/>
      </c>
      <c r="AC194" s="33" t="str">
        <f t="shared" si="65"/>
        <v/>
      </c>
      <c r="AD194" s="33" t="str">
        <f t="shared" si="66"/>
        <v/>
      </c>
      <c r="AE194" s="33" t="str">
        <f t="shared" si="67"/>
        <v/>
      </c>
      <c r="AF194" s="33" t="str">
        <f t="shared" si="68"/>
        <v/>
      </c>
      <c r="AG194" s="33" t="str">
        <f t="shared" si="69"/>
        <v/>
      </c>
      <c r="AH194" s="33" t="str">
        <f t="shared" si="70"/>
        <v/>
      </c>
      <c r="AI194" s="33" t="str">
        <f t="shared" si="71"/>
        <v/>
      </c>
    </row>
    <row r="195" spans="1:35" x14ac:dyDescent="0.2">
      <c r="A195" s="26" t="s">
        <v>364</v>
      </c>
      <c r="B195" s="26" t="s">
        <v>371</v>
      </c>
      <c r="C195" s="26" t="s">
        <v>372</v>
      </c>
      <c r="D195" s="27" t="s">
        <v>27</v>
      </c>
      <c r="E195" s="27">
        <v>943183.21632621402</v>
      </c>
      <c r="F195" s="28" t="str">
        <f t="shared" si="48"/>
        <v>A-CAM &gt; HC Legacy</v>
      </c>
      <c r="G195" s="29">
        <v>332634</v>
      </c>
      <c r="H195" s="29">
        <v>963550.69212212297</v>
      </c>
      <c r="I195" s="30">
        <f t="shared" si="49"/>
        <v>630916.69212212297</v>
      </c>
      <c r="J195" s="31">
        <f t="shared" si="50"/>
        <v>1.8967294146783642</v>
      </c>
      <c r="K195" s="32"/>
      <c r="L195" s="33">
        <f t="shared" si="51"/>
        <v>963550.69212212297</v>
      </c>
      <c r="M195" s="39"/>
      <c r="N195" s="33" t="str">
        <f t="shared" si="52"/>
        <v/>
      </c>
      <c r="O195" s="39"/>
      <c r="P195" s="33" t="str">
        <f t="shared" si="53"/>
        <v/>
      </c>
      <c r="Q195" s="33" t="str">
        <f t="shared" si="54"/>
        <v/>
      </c>
      <c r="R195" s="35" t="str">
        <f t="shared" si="55"/>
        <v/>
      </c>
      <c r="S195" s="33" t="str">
        <f t="shared" si="56"/>
        <v/>
      </c>
      <c r="T195" s="33" t="str">
        <f t="shared" si="57"/>
        <v/>
      </c>
      <c r="U195" s="33" t="str">
        <f t="shared" si="58"/>
        <v/>
      </c>
      <c r="V195" s="33" t="str">
        <f t="shared" si="59"/>
        <v/>
      </c>
      <c r="W195" s="39"/>
      <c r="X195" s="33" t="str">
        <f t="shared" si="60"/>
        <v/>
      </c>
      <c r="Y195" s="33" t="str">
        <f t="shared" si="61"/>
        <v/>
      </c>
      <c r="Z195" s="35" t="str">
        <f t="shared" si="62"/>
        <v/>
      </c>
      <c r="AA195" s="33" t="str">
        <f t="shared" si="63"/>
        <v/>
      </c>
      <c r="AB195" s="33" t="str">
        <f t="shared" si="64"/>
        <v/>
      </c>
      <c r="AC195" s="33" t="str">
        <f t="shared" si="65"/>
        <v/>
      </c>
      <c r="AD195" s="33" t="str">
        <f t="shared" si="66"/>
        <v/>
      </c>
      <c r="AE195" s="33" t="str">
        <f t="shared" si="67"/>
        <v/>
      </c>
      <c r="AF195" s="33" t="str">
        <f t="shared" si="68"/>
        <v/>
      </c>
      <c r="AG195" s="33" t="str">
        <f t="shared" si="69"/>
        <v/>
      </c>
      <c r="AH195" s="33" t="str">
        <f t="shared" si="70"/>
        <v/>
      </c>
      <c r="AI195" s="33" t="str">
        <f t="shared" si="71"/>
        <v/>
      </c>
    </row>
    <row r="196" spans="1:35" x14ac:dyDescent="0.2">
      <c r="A196" s="26" t="s">
        <v>364</v>
      </c>
      <c r="B196" s="26" t="s">
        <v>373</v>
      </c>
      <c r="C196" s="26" t="s">
        <v>374</v>
      </c>
      <c r="D196" s="27" t="s">
        <v>27</v>
      </c>
      <c r="E196" s="27">
        <v>1202968.5586139399</v>
      </c>
      <c r="F196" s="28" t="str">
        <f t="shared" si="48"/>
        <v>A-CAM &gt; HC Legacy</v>
      </c>
      <c r="G196" s="29">
        <v>413316</v>
      </c>
      <c r="H196" s="29">
        <v>1294119.68006626</v>
      </c>
      <c r="I196" s="30">
        <f t="shared" si="49"/>
        <v>880803.68006626004</v>
      </c>
      <c r="J196" s="31">
        <f t="shared" si="50"/>
        <v>2.1310660126059964</v>
      </c>
      <c r="K196" s="32"/>
      <c r="L196" s="33">
        <f t="shared" si="51"/>
        <v>1294119.68006626</v>
      </c>
      <c r="M196" s="39"/>
      <c r="N196" s="33" t="str">
        <f t="shared" si="52"/>
        <v/>
      </c>
      <c r="O196" s="39"/>
      <c r="P196" s="33" t="str">
        <f t="shared" si="53"/>
        <v/>
      </c>
      <c r="Q196" s="33" t="str">
        <f t="shared" si="54"/>
        <v/>
      </c>
      <c r="R196" s="35" t="str">
        <f t="shared" si="55"/>
        <v/>
      </c>
      <c r="S196" s="33" t="str">
        <f t="shared" si="56"/>
        <v/>
      </c>
      <c r="T196" s="33" t="str">
        <f t="shared" si="57"/>
        <v/>
      </c>
      <c r="U196" s="33" t="str">
        <f t="shared" si="58"/>
        <v/>
      </c>
      <c r="V196" s="33" t="str">
        <f t="shared" si="59"/>
        <v/>
      </c>
      <c r="W196" s="39"/>
      <c r="X196" s="33" t="str">
        <f t="shared" si="60"/>
        <v/>
      </c>
      <c r="Y196" s="33" t="str">
        <f t="shared" si="61"/>
        <v/>
      </c>
      <c r="Z196" s="35" t="str">
        <f t="shared" si="62"/>
        <v/>
      </c>
      <c r="AA196" s="33" t="str">
        <f t="shared" si="63"/>
        <v/>
      </c>
      <c r="AB196" s="33" t="str">
        <f t="shared" si="64"/>
        <v/>
      </c>
      <c r="AC196" s="33" t="str">
        <f t="shared" si="65"/>
        <v/>
      </c>
      <c r="AD196" s="33" t="str">
        <f t="shared" si="66"/>
        <v/>
      </c>
      <c r="AE196" s="33" t="str">
        <f t="shared" si="67"/>
        <v/>
      </c>
      <c r="AF196" s="33" t="str">
        <f t="shared" si="68"/>
        <v/>
      </c>
      <c r="AG196" s="33" t="str">
        <f t="shared" si="69"/>
        <v/>
      </c>
      <c r="AH196" s="33" t="str">
        <f t="shared" si="70"/>
        <v/>
      </c>
      <c r="AI196" s="33" t="str">
        <f t="shared" si="71"/>
        <v/>
      </c>
    </row>
    <row r="197" spans="1:35" x14ac:dyDescent="0.2">
      <c r="A197" s="26" t="s">
        <v>364</v>
      </c>
      <c r="B197" s="26" t="s">
        <v>375</v>
      </c>
      <c r="C197" s="26" t="s">
        <v>376</v>
      </c>
      <c r="D197" s="27" t="s">
        <v>27</v>
      </c>
      <c r="E197" s="27">
        <v>915415.61909638299</v>
      </c>
      <c r="F197" s="28" t="str">
        <f t="shared" si="48"/>
        <v>A-CAM &gt; HC Legacy</v>
      </c>
      <c r="G197" s="29">
        <v>536148</v>
      </c>
      <c r="H197" s="29">
        <v>931822.94718408701</v>
      </c>
      <c r="I197" s="30">
        <f t="shared" si="49"/>
        <v>395674.94718408701</v>
      </c>
      <c r="J197" s="31">
        <f t="shared" si="50"/>
        <v>0.73799575338169132</v>
      </c>
      <c r="K197" s="32"/>
      <c r="L197" s="33">
        <f t="shared" si="51"/>
        <v>931822.94718408701</v>
      </c>
      <c r="M197" s="39"/>
      <c r="N197" s="33" t="str">
        <f t="shared" si="52"/>
        <v/>
      </c>
      <c r="O197" s="39"/>
      <c r="P197" s="33" t="str">
        <f t="shared" si="53"/>
        <v/>
      </c>
      <c r="Q197" s="33" t="str">
        <f t="shared" si="54"/>
        <v/>
      </c>
      <c r="R197" s="35" t="str">
        <f t="shared" si="55"/>
        <v/>
      </c>
      <c r="S197" s="33" t="str">
        <f t="shared" si="56"/>
        <v/>
      </c>
      <c r="T197" s="33" t="str">
        <f t="shared" si="57"/>
        <v/>
      </c>
      <c r="U197" s="33" t="str">
        <f t="shared" si="58"/>
        <v/>
      </c>
      <c r="V197" s="33" t="str">
        <f t="shared" si="59"/>
        <v/>
      </c>
      <c r="W197" s="39"/>
      <c r="X197" s="33" t="str">
        <f t="shared" si="60"/>
        <v/>
      </c>
      <c r="Y197" s="33" t="str">
        <f t="shared" si="61"/>
        <v/>
      </c>
      <c r="Z197" s="35" t="str">
        <f t="shared" si="62"/>
        <v/>
      </c>
      <c r="AA197" s="33" t="str">
        <f t="shared" si="63"/>
        <v/>
      </c>
      <c r="AB197" s="33" t="str">
        <f t="shared" si="64"/>
        <v/>
      </c>
      <c r="AC197" s="33" t="str">
        <f t="shared" si="65"/>
        <v/>
      </c>
      <c r="AD197" s="33" t="str">
        <f t="shared" si="66"/>
        <v/>
      </c>
      <c r="AE197" s="33" t="str">
        <f t="shared" si="67"/>
        <v/>
      </c>
      <c r="AF197" s="33" t="str">
        <f t="shared" si="68"/>
        <v/>
      </c>
      <c r="AG197" s="33" t="str">
        <f t="shared" si="69"/>
        <v/>
      </c>
      <c r="AH197" s="33" t="str">
        <f t="shared" si="70"/>
        <v/>
      </c>
      <c r="AI197" s="33" t="str">
        <f t="shared" si="71"/>
        <v/>
      </c>
    </row>
    <row r="198" spans="1:35" x14ac:dyDescent="0.2">
      <c r="A198" s="26" t="s">
        <v>364</v>
      </c>
      <c r="B198" s="26" t="s">
        <v>377</v>
      </c>
      <c r="C198" s="26" t="s">
        <v>378</v>
      </c>
      <c r="D198" s="27" t="s">
        <v>27</v>
      </c>
      <c r="E198" s="27">
        <v>1043249.6803891601</v>
      </c>
      <c r="F198" s="28" t="str">
        <f t="shared" ref="F198:F247" si="72">IF(H198&gt;G198,"A-CAM &gt; HC Legacy",IF(J198&lt;=10%,"Tier 1",IF(AND(J198&gt;10%,J198&lt;=25%),"Tier 2","Tier 3")))</f>
        <v>A-CAM &gt; HC Legacy</v>
      </c>
      <c r="G198" s="29">
        <v>164022</v>
      </c>
      <c r="H198" s="29">
        <v>1072179.2312797599</v>
      </c>
      <c r="I198" s="30">
        <f t="shared" ref="I198:I247" si="73">H198-G198</f>
        <v>908157.2312797599</v>
      </c>
      <c r="J198" s="31">
        <f t="shared" ref="J198:J247" si="74">IF(G198=0,1,ABS(I198/G198))</f>
        <v>5.5368013515245513</v>
      </c>
      <c r="K198" s="32"/>
      <c r="L198" s="33">
        <f t="shared" ref="L198:L247" si="75">IF(AND(H198&gt;G198),H198,"")</f>
        <v>1072179.2312797599</v>
      </c>
      <c r="M198" s="39"/>
      <c r="N198" s="33" t="str">
        <f t="shared" ref="N198:N247" si="76">IF(AND(H198&lt;G198,J198&lt;=10%),H198+(I198*0.5*-1),"")</f>
        <v/>
      </c>
      <c r="O198" s="39"/>
      <c r="P198" s="33" t="str">
        <f t="shared" ref="P198:P247" si="77">IF(F198="Tier 2",0.2*I198*-1,"")</f>
        <v/>
      </c>
      <c r="Q198" s="33" t="str">
        <f t="shared" ref="Q198:Q247" si="78">IF(F198="Tier 2",0.05*G198,"")</f>
        <v/>
      </c>
      <c r="R198" s="35" t="str">
        <f t="shared" ref="R198:R247" si="79">IF(F198="Tier 2",IF(P198&gt;Q198,"Yes","No"),"")</f>
        <v/>
      </c>
      <c r="S198" s="33" t="str">
        <f t="shared" ref="S198:S247" si="80">IF(AND(H198&lt;G198,J198&gt;10%,J198&lt;=25%),IF(I198*0.2*-1&gt;G198*0.05,H198+-1*I198*0.8,0)+IF(I198*0.2*-1&lt;=G198*0.05,MAX(H198,G198*0.95),0),"")</f>
        <v/>
      </c>
      <c r="T198" s="33" t="str">
        <f t="shared" ref="T198:T247" si="81">IF(AND(H198&lt;G198,J198&gt;10%,J198&lt;=25%),IF(I198*0.2*-1&gt;G198*0.05,H198+-1*I198*0.6,0)+IF(I198*0.2*-1&lt;=G198*0.05,MAX(H198,G198*0.9),0),"")</f>
        <v/>
      </c>
      <c r="U198" s="33" t="str">
        <f t="shared" ref="U198:U247" si="82">IF(AND(H198&lt;G198,J198&gt;10%,J198&lt;=25%),IF(I198*0.2*-1&gt;G198*0.05,H198+-1*I198*0.4,0)+IF(I198*0.2*-1&lt;=G198*0.05,MAX(H198,G198*0.85),0),"")</f>
        <v/>
      </c>
      <c r="V198" s="33" t="str">
        <f t="shared" ref="V198:V247" si="83">IF(AND(H198&lt;G198,J198&gt;10%,J198&lt;=25%),IF(I198*0.2*-1&gt;G198*0.05,H198+-1*I198*0.2,0)+IF(I198*0.2*-1&lt;=G198*0.05,MAX(H198,G198*0.8),0),"")</f>
        <v/>
      </c>
      <c r="W198" s="39"/>
      <c r="X198" s="33" t="str">
        <f t="shared" ref="X198:X247" si="84">IF(F198="Tier 3",0.1*I198*-1,"")</f>
        <v/>
      </c>
      <c r="Y198" s="33" t="str">
        <f t="shared" ref="Y198:Y247" si="85">IF(F198="Tier 3",0.05*G198,"")</f>
        <v/>
      </c>
      <c r="Z198" s="35" t="str">
        <f t="shared" ref="Z198:Z247" si="86">IF(F198="Tier 3",IF(X198&gt;Y198,"Yes","No"),"")</f>
        <v/>
      </c>
      <c r="AA198" s="33" t="str">
        <f t="shared" ref="AA198:AA247" si="87">IF(AND(H198&lt;G198,J198&gt;25%),IF(I198*0.1*-1&gt;G198*0.05,H198+-1*I198*0.9,0)+IF(I198*0.1*-1&lt;=G198*0.05,MAX(H198,G198*0.95),0),"")</f>
        <v/>
      </c>
      <c r="AB198" s="33" t="str">
        <f t="shared" ref="AB198:AB247" si="88">IF(AND(H198&lt;G198,J198&gt;25%),IF(I198*0.1*-1&gt;G198*0.05,H198+-1*I198*0.8,0)+IF(I198*0.1*-1&lt;=G198*0.05,MAX(H198,G198*0.9),0),"")</f>
        <v/>
      </c>
      <c r="AC198" s="33" t="str">
        <f t="shared" ref="AC198:AC247" si="89">IF(AND(H198&lt;G198,J198&gt;25%),IF(I198*0.1*-1&gt;G198*0.05,H198+-1*I198*0.7,0)+IF(I198*0.1*-1&lt;=G198*0.05,MAX(H198,G198*0.85),0),"")</f>
        <v/>
      </c>
      <c r="AD198" s="33" t="str">
        <f t="shared" ref="AD198:AD247" si="90">IF(AND(H198&lt;G198,J198&gt;25%),IF(I198*0.1*-1&gt;G198*0.05,H198+-1*I198*0.6,0)+IF(I198*0.1*-1&lt;=G198*0.05,MAX(H198,G198*0.8),0),"")</f>
        <v/>
      </c>
      <c r="AE198" s="33" t="str">
        <f t="shared" ref="AE198:AE247" si="91">IF(AND(H198&lt;G198,J198&gt;25%),IF(I198*0.1*-1&gt;G198*0.05,H198+-1*I198*0.5,0)+IF(I198*0.1*-1&lt;=G198*0.05,MAX(H198,G198*0.75),0),"")</f>
        <v/>
      </c>
      <c r="AF198" s="33" t="str">
        <f t="shared" ref="AF198:AF247" si="92">IF(AND(H198&lt;G198,J198&gt;25%),IF(I198*0.1*-1&gt;G198*0.05,H198+-1*I198*0.4,0)+IF(I198*0.1*-1&lt;=G198*0.05,MAX(H198,G198*0.7),0),"")</f>
        <v/>
      </c>
      <c r="AG198" s="33" t="str">
        <f t="shared" ref="AG198:AG247" si="93">IF(AND(H198&lt;G198,J198&gt;25%),IF(I198*0.1*-1&gt;G198*0.05,H198+-1*I198*0.3,0)+IF(I198*0.1*-1&lt;=G198*0.05,MAX(H198,G198*0.65),0),"")</f>
        <v/>
      </c>
      <c r="AH198" s="33" t="str">
        <f t="shared" ref="AH198:AH247" si="94">IF(AND(H198&lt;G198,J198&gt;25%),IF(I198*0.1*-1&gt;G198*0.05,H198+-1*I198*0.2,0)+IF(I198*0.1*-1&lt;=G198*0.05,MAX(H198,G198*0.6),0),"")</f>
        <v/>
      </c>
      <c r="AI198" s="33" t="str">
        <f t="shared" ref="AI198:AI247" si="95">IF(AND(H198&lt;G198,J198&gt;25%),IF(I198*0.1*-1&gt;G198*0.05,H198+-1*I198*0.1,0)+IF(I198*0.1*-1&lt;=G198*0.05,MAX(H198,G198*0.55),0),"")</f>
        <v/>
      </c>
    </row>
    <row r="199" spans="1:35" x14ac:dyDescent="0.2">
      <c r="A199" s="26" t="s">
        <v>364</v>
      </c>
      <c r="B199" s="26" t="s">
        <v>33</v>
      </c>
      <c r="C199" s="26" t="s">
        <v>34</v>
      </c>
      <c r="D199" s="27" t="s">
        <v>27</v>
      </c>
      <c r="E199" s="27">
        <v>19673821.841348171</v>
      </c>
      <c r="F199" s="28" t="str">
        <f t="shared" si="72"/>
        <v>A-CAM &gt; HC Legacy</v>
      </c>
      <c r="G199" s="29">
        <v>11846208</v>
      </c>
      <c r="H199" s="29">
        <v>20319176.396612976</v>
      </c>
      <c r="I199" s="30">
        <f t="shared" si="73"/>
        <v>8472968.3966129757</v>
      </c>
      <c r="J199" s="31">
        <f t="shared" si="74"/>
        <v>0.71524730923287649</v>
      </c>
      <c r="K199" s="32"/>
      <c r="L199" s="33">
        <f t="shared" si="75"/>
        <v>20319176.396612976</v>
      </c>
      <c r="M199" s="39"/>
      <c r="N199" s="33" t="str">
        <f t="shared" si="76"/>
        <v/>
      </c>
      <c r="O199" s="39"/>
      <c r="P199" s="33" t="str">
        <f t="shared" si="77"/>
        <v/>
      </c>
      <c r="Q199" s="33" t="str">
        <f t="shared" si="78"/>
        <v/>
      </c>
      <c r="R199" s="35" t="str">
        <f t="shared" si="79"/>
        <v/>
      </c>
      <c r="S199" s="33" t="str">
        <f t="shared" si="80"/>
        <v/>
      </c>
      <c r="T199" s="33" t="str">
        <f t="shared" si="81"/>
        <v/>
      </c>
      <c r="U199" s="33" t="str">
        <f t="shared" si="82"/>
        <v/>
      </c>
      <c r="V199" s="33" t="str">
        <f t="shared" si="83"/>
        <v/>
      </c>
      <c r="W199" s="39"/>
      <c r="X199" s="33" t="str">
        <f t="shared" si="84"/>
        <v/>
      </c>
      <c r="Y199" s="33" t="str">
        <f t="shared" si="85"/>
        <v/>
      </c>
      <c r="Z199" s="35" t="str">
        <f t="shared" si="86"/>
        <v/>
      </c>
      <c r="AA199" s="33" t="str">
        <f t="shared" si="87"/>
        <v/>
      </c>
      <c r="AB199" s="33" t="str">
        <f t="shared" si="88"/>
        <v/>
      </c>
      <c r="AC199" s="33" t="str">
        <f t="shared" si="89"/>
        <v/>
      </c>
      <c r="AD199" s="33" t="str">
        <f t="shared" si="90"/>
        <v/>
      </c>
      <c r="AE199" s="33" t="str">
        <f t="shared" si="91"/>
        <v/>
      </c>
      <c r="AF199" s="33" t="str">
        <f t="shared" si="92"/>
        <v/>
      </c>
      <c r="AG199" s="33" t="str">
        <f t="shared" si="93"/>
        <v/>
      </c>
      <c r="AH199" s="33" t="str">
        <f t="shared" si="94"/>
        <v/>
      </c>
      <c r="AI199" s="33" t="str">
        <f t="shared" si="95"/>
        <v/>
      </c>
    </row>
    <row r="200" spans="1:35" x14ac:dyDescent="0.2">
      <c r="A200" s="26" t="s">
        <v>364</v>
      </c>
      <c r="B200" s="26" t="s">
        <v>379</v>
      </c>
      <c r="C200" s="26" t="s">
        <v>380</v>
      </c>
      <c r="D200" s="27" t="s">
        <v>27</v>
      </c>
      <c r="E200" s="27">
        <v>2489813.4111890998</v>
      </c>
      <c r="F200" s="28" t="str">
        <f t="shared" si="72"/>
        <v>A-CAM &gt; HC Legacy</v>
      </c>
      <c r="G200" s="29">
        <v>1214184</v>
      </c>
      <c r="H200" s="29">
        <v>2598068.7350544599</v>
      </c>
      <c r="I200" s="30">
        <f t="shared" si="73"/>
        <v>1383884.7350544599</v>
      </c>
      <c r="J200" s="31">
        <f t="shared" si="74"/>
        <v>1.1397652539108241</v>
      </c>
      <c r="K200" s="32"/>
      <c r="L200" s="33">
        <f t="shared" si="75"/>
        <v>2598068.7350544599</v>
      </c>
      <c r="M200" s="39"/>
      <c r="N200" s="33" t="str">
        <f t="shared" si="76"/>
        <v/>
      </c>
      <c r="O200" s="39"/>
      <c r="P200" s="33" t="str">
        <f t="shared" si="77"/>
        <v/>
      </c>
      <c r="Q200" s="33" t="str">
        <f t="shared" si="78"/>
        <v/>
      </c>
      <c r="R200" s="35" t="str">
        <f t="shared" si="79"/>
        <v/>
      </c>
      <c r="S200" s="33" t="str">
        <f t="shared" si="80"/>
        <v/>
      </c>
      <c r="T200" s="33" t="str">
        <f t="shared" si="81"/>
        <v/>
      </c>
      <c r="U200" s="33" t="str">
        <f t="shared" si="82"/>
        <v/>
      </c>
      <c r="V200" s="33" t="str">
        <f t="shared" si="83"/>
        <v/>
      </c>
      <c r="W200" s="39"/>
      <c r="X200" s="33" t="str">
        <f t="shared" si="84"/>
        <v/>
      </c>
      <c r="Y200" s="33" t="str">
        <f t="shared" si="85"/>
        <v/>
      </c>
      <c r="Z200" s="35" t="str">
        <f t="shared" si="86"/>
        <v/>
      </c>
      <c r="AA200" s="33" t="str">
        <f t="shared" si="87"/>
        <v/>
      </c>
      <c r="AB200" s="33" t="str">
        <f t="shared" si="88"/>
        <v/>
      </c>
      <c r="AC200" s="33" t="str">
        <f t="shared" si="89"/>
        <v/>
      </c>
      <c r="AD200" s="33" t="str">
        <f t="shared" si="90"/>
        <v/>
      </c>
      <c r="AE200" s="33" t="str">
        <f t="shared" si="91"/>
        <v/>
      </c>
      <c r="AF200" s="33" t="str">
        <f t="shared" si="92"/>
        <v/>
      </c>
      <c r="AG200" s="33" t="str">
        <f t="shared" si="93"/>
        <v/>
      </c>
      <c r="AH200" s="33" t="str">
        <f t="shared" si="94"/>
        <v/>
      </c>
      <c r="AI200" s="33" t="str">
        <f t="shared" si="95"/>
        <v/>
      </c>
    </row>
    <row r="201" spans="1:35" x14ac:dyDescent="0.2">
      <c r="A201" s="26" t="s">
        <v>364</v>
      </c>
      <c r="B201" s="26" t="s">
        <v>381</v>
      </c>
      <c r="C201" s="26" t="s">
        <v>382</v>
      </c>
      <c r="D201" s="27" t="s">
        <v>27</v>
      </c>
      <c r="E201" s="27">
        <v>1052499.8587658301</v>
      </c>
      <c r="F201" s="28" t="str">
        <f t="shared" si="72"/>
        <v>A-CAM &gt; HC Legacy</v>
      </c>
      <c r="G201" s="29">
        <v>291699</v>
      </c>
      <c r="H201" s="29">
        <v>1073192.5114484101</v>
      </c>
      <c r="I201" s="30">
        <f t="shared" si="73"/>
        <v>781493.51144841011</v>
      </c>
      <c r="J201" s="31">
        <f t="shared" si="74"/>
        <v>2.6791093265606332</v>
      </c>
      <c r="K201" s="32"/>
      <c r="L201" s="33">
        <f t="shared" si="75"/>
        <v>1073192.5114484101</v>
      </c>
      <c r="M201" s="39"/>
      <c r="N201" s="33" t="str">
        <f t="shared" si="76"/>
        <v/>
      </c>
      <c r="O201" s="39"/>
      <c r="P201" s="33" t="str">
        <f t="shared" si="77"/>
        <v/>
      </c>
      <c r="Q201" s="33" t="str">
        <f t="shared" si="78"/>
        <v/>
      </c>
      <c r="R201" s="35" t="str">
        <f t="shared" si="79"/>
        <v/>
      </c>
      <c r="S201" s="33" t="str">
        <f t="shared" si="80"/>
        <v/>
      </c>
      <c r="T201" s="33" t="str">
        <f t="shared" si="81"/>
        <v/>
      </c>
      <c r="U201" s="33" t="str">
        <f t="shared" si="82"/>
        <v/>
      </c>
      <c r="V201" s="33" t="str">
        <f t="shared" si="83"/>
        <v/>
      </c>
      <c r="W201" s="39"/>
      <c r="X201" s="33" t="str">
        <f t="shared" si="84"/>
        <v/>
      </c>
      <c r="Y201" s="33" t="str">
        <f t="shared" si="85"/>
        <v/>
      </c>
      <c r="Z201" s="35" t="str">
        <f t="shared" si="86"/>
        <v/>
      </c>
      <c r="AA201" s="33" t="str">
        <f t="shared" si="87"/>
        <v/>
      </c>
      <c r="AB201" s="33" t="str">
        <f t="shared" si="88"/>
        <v/>
      </c>
      <c r="AC201" s="33" t="str">
        <f t="shared" si="89"/>
        <v/>
      </c>
      <c r="AD201" s="33" t="str">
        <f t="shared" si="90"/>
        <v/>
      </c>
      <c r="AE201" s="33" t="str">
        <f t="shared" si="91"/>
        <v/>
      </c>
      <c r="AF201" s="33" t="str">
        <f t="shared" si="92"/>
        <v/>
      </c>
      <c r="AG201" s="33" t="str">
        <f t="shared" si="93"/>
        <v/>
      </c>
      <c r="AH201" s="33" t="str">
        <f t="shared" si="94"/>
        <v/>
      </c>
      <c r="AI201" s="33" t="str">
        <f t="shared" si="95"/>
        <v/>
      </c>
    </row>
    <row r="202" spans="1:35" x14ac:dyDescent="0.2">
      <c r="A202" s="26" t="s">
        <v>383</v>
      </c>
      <c r="B202" s="26" t="s">
        <v>273</v>
      </c>
      <c r="C202" s="26" t="s">
        <v>274</v>
      </c>
      <c r="D202" s="27" t="s">
        <v>27</v>
      </c>
      <c r="E202" s="27">
        <v>4387226.7550378898</v>
      </c>
      <c r="F202" s="28" t="str">
        <f t="shared" si="72"/>
        <v>A-CAM &gt; HC Legacy</v>
      </c>
      <c r="G202" s="29">
        <v>1127004</v>
      </c>
      <c r="H202" s="29">
        <v>4886487.8643832495</v>
      </c>
      <c r="I202" s="30">
        <f t="shared" si="73"/>
        <v>3759483.8643832495</v>
      </c>
      <c r="J202" s="31">
        <f t="shared" si="74"/>
        <v>3.3358212254643722</v>
      </c>
      <c r="K202" s="32"/>
      <c r="L202" s="33">
        <f t="shared" si="75"/>
        <v>4886487.8643832495</v>
      </c>
      <c r="M202" s="39"/>
      <c r="N202" s="33" t="str">
        <f t="shared" si="76"/>
        <v/>
      </c>
      <c r="O202" s="39"/>
      <c r="P202" s="33" t="str">
        <f t="shared" si="77"/>
        <v/>
      </c>
      <c r="Q202" s="33" t="str">
        <f t="shared" si="78"/>
        <v/>
      </c>
      <c r="R202" s="35" t="str">
        <f t="shared" si="79"/>
        <v/>
      </c>
      <c r="S202" s="33" t="str">
        <f t="shared" si="80"/>
        <v/>
      </c>
      <c r="T202" s="33" t="str">
        <f t="shared" si="81"/>
        <v/>
      </c>
      <c r="U202" s="33" t="str">
        <f t="shared" si="82"/>
        <v/>
      </c>
      <c r="V202" s="33" t="str">
        <f t="shared" si="83"/>
        <v/>
      </c>
      <c r="W202" s="39"/>
      <c r="X202" s="33" t="str">
        <f t="shared" si="84"/>
        <v/>
      </c>
      <c r="Y202" s="33" t="str">
        <f t="shared" si="85"/>
        <v/>
      </c>
      <c r="Z202" s="35" t="str">
        <f t="shared" si="86"/>
        <v/>
      </c>
      <c r="AA202" s="33" t="str">
        <f t="shared" si="87"/>
        <v/>
      </c>
      <c r="AB202" s="33" t="str">
        <f t="shared" si="88"/>
        <v/>
      </c>
      <c r="AC202" s="33" t="str">
        <f t="shared" si="89"/>
        <v/>
      </c>
      <c r="AD202" s="33" t="str">
        <f t="shared" si="90"/>
        <v/>
      </c>
      <c r="AE202" s="33" t="str">
        <f t="shared" si="91"/>
        <v/>
      </c>
      <c r="AF202" s="33" t="str">
        <f t="shared" si="92"/>
        <v/>
      </c>
      <c r="AG202" s="33" t="str">
        <f t="shared" si="93"/>
        <v/>
      </c>
      <c r="AH202" s="33" t="str">
        <f t="shared" si="94"/>
        <v/>
      </c>
      <c r="AI202" s="33" t="str">
        <f t="shared" si="95"/>
        <v/>
      </c>
    </row>
    <row r="203" spans="1:35" x14ac:dyDescent="0.2">
      <c r="A203" s="26" t="s">
        <v>383</v>
      </c>
      <c r="B203" s="26" t="s">
        <v>384</v>
      </c>
      <c r="C203" s="26" t="s">
        <v>385</v>
      </c>
      <c r="D203" s="27" t="s">
        <v>27</v>
      </c>
      <c r="E203" s="27">
        <v>392370.22434250102</v>
      </c>
      <c r="F203" s="28" t="str">
        <f t="shared" si="72"/>
        <v>A-CAM &gt; HC Legacy</v>
      </c>
      <c r="G203" s="29">
        <v>301308</v>
      </c>
      <c r="H203" s="29">
        <v>401694.77675309801</v>
      </c>
      <c r="I203" s="30">
        <f t="shared" si="73"/>
        <v>100386.77675309801</v>
      </c>
      <c r="J203" s="31">
        <f t="shared" si="74"/>
        <v>0.33316996811600758</v>
      </c>
      <c r="K203" s="32"/>
      <c r="L203" s="33">
        <f t="shared" si="75"/>
        <v>401694.77675309801</v>
      </c>
      <c r="M203" s="39"/>
      <c r="N203" s="33" t="str">
        <f t="shared" si="76"/>
        <v/>
      </c>
      <c r="O203" s="39"/>
      <c r="P203" s="33" t="str">
        <f t="shared" si="77"/>
        <v/>
      </c>
      <c r="Q203" s="33" t="str">
        <f t="shared" si="78"/>
        <v/>
      </c>
      <c r="R203" s="35" t="str">
        <f t="shared" si="79"/>
        <v/>
      </c>
      <c r="S203" s="33" t="str">
        <f t="shared" si="80"/>
        <v/>
      </c>
      <c r="T203" s="33" t="str">
        <f t="shared" si="81"/>
        <v/>
      </c>
      <c r="U203" s="33" t="str">
        <f t="shared" si="82"/>
        <v/>
      </c>
      <c r="V203" s="33" t="str">
        <f t="shared" si="83"/>
        <v/>
      </c>
      <c r="W203" s="39"/>
      <c r="X203" s="33" t="str">
        <f t="shared" si="84"/>
        <v/>
      </c>
      <c r="Y203" s="33" t="str">
        <f t="shared" si="85"/>
        <v/>
      </c>
      <c r="Z203" s="35" t="str">
        <f t="shared" si="86"/>
        <v/>
      </c>
      <c r="AA203" s="33" t="str">
        <f t="shared" si="87"/>
        <v/>
      </c>
      <c r="AB203" s="33" t="str">
        <f t="shared" si="88"/>
        <v/>
      </c>
      <c r="AC203" s="33" t="str">
        <f t="shared" si="89"/>
        <v/>
      </c>
      <c r="AD203" s="33" t="str">
        <f t="shared" si="90"/>
        <v/>
      </c>
      <c r="AE203" s="33" t="str">
        <f t="shared" si="91"/>
        <v/>
      </c>
      <c r="AF203" s="33" t="str">
        <f t="shared" si="92"/>
        <v/>
      </c>
      <c r="AG203" s="33" t="str">
        <f t="shared" si="93"/>
        <v/>
      </c>
      <c r="AH203" s="33" t="str">
        <f t="shared" si="94"/>
        <v/>
      </c>
      <c r="AI203" s="33" t="str">
        <f t="shared" si="95"/>
        <v/>
      </c>
    </row>
    <row r="204" spans="1:35" x14ac:dyDescent="0.2">
      <c r="A204" s="26" t="s">
        <v>386</v>
      </c>
      <c r="B204" s="37" t="s">
        <v>387</v>
      </c>
      <c r="C204" s="37" t="s">
        <v>388</v>
      </c>
      <c r="D204" s="27" t="s">
        <v>27</v>
      </c>
      <c r="E204" s="27">
        <v>467878.83923305402</v>
      </c>
      <c r="F204" s="28" t="str">
        <f t="shared" si="72"/>
        <v>A-CAM &gt; HC Legacy</v>
      </c>
      <c r="G204" s="29">
        <v>236718</v>
      </c>
      <c r="H204" s="29">
        <v>627339.53423008998</v>
      </c>
      <c r="I204" s="30">
        <f t="shared" si="73"/>
        <v>390621.53423008998</v>
      </c>
      <c r="J204" s="31">
        <f t="shared" si="74"/>
        <v>1.6501556038412373</v>
      </c>
      <c r="K204" s="32"/>
      <c r="L204" s="33">
        <f t="shared" si="75"/>
        <v>627339.53423008998</v>
      </c>
      <c r="M204" s="39"/>
      <c r="N204" s="33" t="str">
        <f t="shared" si="76"/>
        <v/>
      </c>
      <c r="O204" s="39"/>
      <c r="P204" s="33" t="str">
        <f t="shared" si="77"/>
        <v/>
      </c>
      <c r="Q204" s="33" t="str">
        <f t="shared" si="78"/>
        <v/>
      </c>
      <c r="R204" s="35" t="str">
        <f t="shared" si="79"/>
        <v/>
      </c>
      <c r="S204" s="33" t="str">
        <f t="shared" si="80"/>
        <v/>
      </c>
      <c r="T204" s="33" t="str">
        <f t="shared" si="81"/>
        <v/>
      </c>
      <c r="U204" s="33" t="str">
        <f t="shared" si="82"/>
        <v/>
      </c>
      <c r="V204" s="33" t="str">
        <f t="shared" si="83"/>
        <v/>
      </c>
      <c r="W204" s="39"/>
      <c r="X204" s="33" t="str">
        <f t="shared" si="84"/>
        <v/>
      </c>
      <c r="Y204" s="33" t="str">
        <f t="shared" si="85"/>
        <v/>
      </c>
      <c r="Z204" s="35" t="str">
        <f t="shared" si="86"/>
        <v/>
      </c>
      <c r="AA204" s="33" t="str">
        <f t="shared" si="87"/>
        <v/>
      </c>
      <c r="AB204" s="33" t="str">
        <f t="shared" si="88"/>
        <v/>
      </c>
      <c r="AC204" s="33" t="str">
        <f t="shared" si="89"/>
        <v/>
      </c>
      <c r="AD204" s="33" t="str">
        <f t="shared" si="90"/>
        <v/>
      </c>
      <c r="AE204" s="33" t="str">
        <f t="shared" si="91"/>
        <v/>
      </c>
      <c r="AF204" s="33" t="str">
        <f t="shared" si="92"/>
        <v/>
      </c>
      <c r="AG204" s="33" t="str">
        <f t="shared" si="93"/>
        <v/>
      </c>
      <c r="AH204" s="33" t="str">
        <f t="shared" si="94"/>
        <v/>
      </c>
      <c r="AI204" s="33" t="str">
        <f t="shared" si="95"/>
        <v/>
      </c>
    </row>
    <row r="205" spans="1:35" x14ac:dyDescent="0.2">
      <c r="A205" s="26" t="s">
        <v>386</v>
      </c>
      <c r="B205" s="36" t="s">
        <v>389</v>
      </c>
      <c r="C205" s="36" t="s">
        <v>390</v>
      </c>
      <c r="D205" s="27" t="s">
        <v>27</v>
      </c>
      <c r="E205" s="27">
        <v>3779269.69862884</v>
      </c>
      <c r="F205" s="28" t="str">
        <f t="shared" si="72"/>
        <v>A-CAM &gt; HC Legacy</v>
      </c>
      <c r="G205" s="29">
        <v>1657128</v>
      </c>
      <c r="H205" s="29">
        <v>4543488.0545993298</v>
      </c>
      <c r="I205" s="30">
        <f t="shared" si="73"/>
        <v>2886360.0545993298</v>
      </c>
      <c r="J205" s="31">
        <f t="shared" si="74"/>
        <v>1.7417846144651046</v>
      </c>
      <c r="K205" s="32"/>
      <c r="L205" s="33">
        <f t="shared" si="75"/>
        <v>4543488.0545993298</v>
      </c>
      <c r="M205" s="39"/>
      <c r="N205" s="33" t="str">
        <f t="shared" si="76"/>
        <v/>
      </c>
      <c r="O205" s="39"/>
      <c r="P205" s="33" t="str">
        <f t="shared" si="77"/>
        <v/>
      </c>
      <c r="Q205" s="33" t="str">
        <f t="shared" si="78"/>
        <v/>
      </c>
      <c r="R205" s="35" t="str">
        <f t="shared" si="79"/>
        <v/>
      </c>
      <c r="S205" s="33" t="str">
        <f t="shared" si="80"/>
        <v/>
      </c>
      <c r="T205" s="33" t="str">
        <f t="shared" si="81"/>
        <v/>
      </c>
      <c r="U205" s="33" t="str">
        <f t="shared" si="82"/>
        <v/>
      </c>
      <c r="V205" s="33" t="str">
        <f t="shared" si="83"/>
        <v/>
      </c>
      <c r="W205" s="39"/>
      <c r="X205" s="33" t="str">
        <f t="shared" si="84"/>
        <v/>
      </c>
      <c r="Y205" s="33" t="str">
        <f t="shared" si="85"/>
        <v/>
      </c>
      <c r="Z205" s="35" t="str">
        <f t="shared" si="86"/>
        <v/>
      </c>
      <c r="AA205" s="33" t="str">
        <f t="shared" si="87"/>
        <v/>
      </c>
      <c r="AB205" s="33" t="str">
        <f t="shared" si="88"/>
        <v/>
      </c>
      <c r="AC205" s="33" t="str">
        <f t="shared" si="89"/>
        <v/>
      </c>
      <c r="AD205" s="33" t="str">
        <f t="shared" si="90"/>
        <v/>
      </c>
      <c r="AE205" s="33" t="str">
        <f t="shared" si="91"/>
        <v/>
      </c>
      <c r="AF205" s="33" t="str">
        <f t="shared" si="92"/>
        <v/>
      </c>
      <c r="AG205" s="33" t="str">
        <f t="shared" si="93"/>
        <v/>
      </c>
      <c r="AH205" s="33" t="str">
        <f t="shared" si="94"/>
        <v/>
      </c>
      <c r="AI205" s="33" t="str">
        <f t="shared" si="95"/>
        <v/>
      </c>
    </row>
    <row r="206" spans="1:35" x14ac:dyDescent="0.2">
      <c r="A206" s="26" t="s">
        <v>30</v>
      </c>
      <c r="B206" s="26" t="s">
        <v>224</v>
      </c>
      <c r="C206" s="26" t="s">
        <v>225</v>
      </c>
      <c r="D206" s="27" t="s">
        <v>23</v>
      </c>
      <c r="E206" s="27">
        <v>1898801.570994237</v>
      </c>
      <c r="F206" s="28" t="str">
        <f t="shared" si="72"/>
        <v>Tier 3</v>
      </c>
      <c r="G206" s="29">
        <v>3134376</v>
      </c>
      <c r="H206" s="29">
        <v>1898801.570994237</v>
      </c>
      <c r="I206" s="30">
        <f t="shared" si="73"/>
        <v>-1235574.429005763</v>
      </c>
      <c r="J206" s="31">
        <f t="shared" si="74"/>
        <v>0.39420108787387442</v>
      </c>
      <c r="K206" s="32"/>
      <c r="L206" s="33" t="str">
        <f t="shared" si="75"/>
        <v/>
      </c>
      <c r="M206" s="39"/>
      <c r="N206" s="33" t="str">
        <f t="shared" si="76"/>
        <v/>
      </c>
      <c r="O206" s="39"/>
      <c r="P206" s="33" t="str">
        <f t="shared" si="77"/>
        <v/>
      </c>
      <c r="Q206" s="33" t="str">
        <f t="shared" si="78"/>
        <v/>
      </c>
      <c r="R206" s="35" t="str">
        <f t="shared" si="79"/>
        <v/>
      </c>
      <c r="S206" s="33" t="str">
        <f t="shared" si="80"/>
        <v/>
      </c>
      <c r="T206" s="33" t="str">
        <f t="shared" si="81"/>
        <v/>
      </c>
      <c r="U206" s="33" t="str">
        <f t="shared" si="82"/>
        <v/>
      </c>
      <c r="V206" s="33" t="str">
        <f t="shared" si="83"/>
        <v/>
      </c>
      <c r="W206" s="39"/>
      <c r="X206" s="33">
        <f t="shared" si="84"/>
        <v>123557.44290057631</v>
      </c>
      <c r="Y206" s="33">
        <f t="shared" si="85"/>
        <v>156718.80000000002</v>
      </c>
      <c r="Z206" s="35" t="str">
        <f t="shared" si="86"/>
        <v>No</v>
      </c>
      <c r="AA206" s="33">
        <f t="shared" si="87"/>
        <v>2977657.1999999997</v>
      </c>
      <c r="AB206" s="33">
        <f t="shared" si="88"/>
        <v>2820938.4</v>
      </c>
      <c r="AC206" s="33">
        <f t="shared" si="89"/>
        <v>2664219.6</v>
      </c>
      <c r="AD206" s="33">
        <f t="shared" si="90"/>
        <v>2507500.8000000003</v>
      </c>
      <c r="AE206" s="33">
        <f t="shared" si="91"/>
        <v>2350782</v>
      </c>
      <c r="AF206" s="33">
        <f t="shared" si="92"/>
        <v>2194063.1999999997</v>
      </c>
      <c r="AG206" s="33">
        <f t="shared" si="93"/>
        <v>2037344.4000000001</v>
      </c>
      <c r="AH206" s="33">
        <f t="shared" si="94"/>
        <v>1898801.570994237</v>
      </c>
      <c r="AI206" s="33">
        <f t="shared" si="95"/>
        <v>1898801.570994237</v>
      </c>
    </row>
    <row r="207" spans="1:35" x14ac:dyDescent="0.2">
      <c r="A207" s="26" t="s">
        <v>46</v>
      </c>
      <c r="B207" s="26" t="s">
        <v>391</v>
      </c>
      <c r="C207" s="26" t="s">
        <v>392</v>
      </c>
      <c r="D207" s="27" t="s">
        <v>23</v>
      </c>
      <c r="E207" s="27">
        <v>945720.68721566699</v>
      </c>
      <c r="F207" s="28" t="str">
        <f t="shared" si="72"/>
        <v>Tier 3</v>
      </c>
      <c r="G207" s="29">
        <v>3645114</v>
      </c>
      <c r="H207" s="29">
        <v>945720.68721566699</v>
      </c>
      <c r="I207" s="30">
        <f t="shared" si="73"/>
        <v>-2699393.3127843328</v>
      </c>
      <c r="J207" s="31">
        <f t="shared" si="74"/>
        <v>0.74055113579008303</v>
      </c>
      <c r="K207" s="32"/>
      <c r="L207" s="33" t="str">
        <f t="shared" si="75"/>
        <v/>
      </c>
      <c r="M207" s="39"/>
      <c r="N207" s="33" t="str">
        <f t="shared" si="76"/>
        <v/>
      </c>
      <c r="O207" s="39"/>
      <c r="P207" s="33" t="str">
        <f t="shared" si="77"/>
        <v/>
      </c>
      <c r="Q207" s="33" t="str">
        <f t="shared" si="78"/>
        <v/>
      </c>
      <c r="R207" s="35" t="str">
        <f t="shared" si="79"/>
        <v/>
      </c>
      <c r="S207" s="33" t="str">
        <f t="shared" si="80"/>
        <v/>
      </c>
      <c r="T207" s="33" t="str">
        <f t="shared" si="81"/>
        <v/>
      </c>
      <c r="U207" s="33" t="str">
        <f t="shared" si="82"/>
        <v/>
      </c>
      <c r="V207" s="33" t="str">
        <f t="shared" si="83"/>
        <v/>
      </c>
      <c r="W207" s="39"/>
      <c r="X207" s="33">
        <f t="shared" si="84"/>
        <v>269939.33127843327</v>
      </c>
      <c r="Y207" s="33">
        <f t="shared" si="85"/>
        <v>182255.7</v>
      </c>
      <c r="Z207" s="35" t="str">
        <f t="shared" si="86"/>
        <v>Yes</v>
      </c>
      <c r="AA207" s="33">
        <f t="shared" si="87"/>
        <v>3375174.6687215669</v>
      </c>
      <c r="AB207" s="33">
        <f t="shared" si="88"/>
        <v>3105235.3374431329</v>
      </c>
      <c r="AC207" s="33">
        <f t="shared" si="89"/>
        <v>2835296.0061646998</v>
      </c>
      <c r="AD207" s="33">
        <f t="shared" si="90"/>
        <v>2565356.6748862667</v>
      </c>
      <c r="AE207" s="33">
        <f t="shared" si="91"/>
        <v>2295417.3436078336</v>
      </c>
      <c r="AF207" s="33">
        <f t="shared" si="92"/>
        <v>2025478.0123294001</v>
      </c>
      <c r="AG207" s="33">
        <f t="shared" si="93"/>
        <v>1755538.681050967</v>
      </c>
      <c r="AH207" s="33">
        <f t="shared" si="94"/>
        <v>1485599.3497725334</v>
      </c>
      <c r="AI207" s="33">
        <f t="shared" si="95"/>
        <v>1215660.0184941003</v>
      </c>
    </row>
    <row r="208" spans="1:35" x14ac:dyDescent="0.2">
      <c r="A208" s="26" t="s">
        <v>49</v>
      </c>
      <c r="B208" s="26" t="s">
        <v>393</v>
      </c>
      <c r="C208" s="26" t="s">
        <v>394</v>
      </c>
      <c r="D208" s="27" t="s">
        <v>117</v>
      </c>
      <c r="E208" s="27">
        <v>435246.00474962499</v>
      </c>
      <c r="F208" s="28" t="str">
        <f t="shared" si="72"/>
        <v>Tier 1</v>
      </c>
      <c r="G208" s="29">
        <v>446088</v>
      </c>
      <c r="H208" s="29">
        <v>435246.00474962499</v>
      </c>
      <c r="I208" s="30">
        <f t="shared" si="73"/>
        <v>-10841.99525037501</v>
      </c>
      <c r="J208" s="31">
        <f t="shared" si="74"/>
        <v>2.4304610862374711E-2</v>
      </c>
      <c r="K208" s="32"/>
      <c r="L208" s="33" t="str">
        <f t="shared" si="75"/>
        <v/>
      </c>
      <c r="M208" s="39"/>
      <c r="N208" s="33">
        <f t="shared" si="76"/>
        <v>440667.00237481249</v>
      </c>
      <c r="O208" s="39"/>
      <c r="P208" s="33" t="str">
        <f t="shared" si="77"/>
        <v/>
      </c>
      <c r="Q208" s="33" t="str">
        <f t="shared" si="78"/>
        <v/>
      </c>
      <c r="R208" s="35" t="str">
        <f t="shared" si="79"/>
        <v/>
      </c>
      <c r="S208" s="33" t="str">
        <f t="shared" si="80"/>
        <v/>
      </c>
      <c r="T208" s="33" t="str">
        <f t="shared" si="81"/>
        <v/>
      </c>
      <c r="U208" s="33" t="str">
        <f t="shared" si="82"/>
        <v/>
      </c>
      <c r="V208" s="33" t="str">
        <f t="shared" si="83"/>
        <v/>
      </c>
      <c r="W208" s="39"/>
      <c r="X208" s="33" t="str">
        <f t="shared" si="84"/>
        <v/>
      </c>
      <c r="Y208" s="33" t="str">
        <f t="shared" si="85"/>
        <v/>
      </c>
      <c r="Z208" s="35" t="str">
        <f t="shared" si="86"/>
        <v/>
      </c>
      <c r="AA208" s="33" t="str">
        <f t="shared" si="87"/>
        <v/>
      </c>
      <c r="AB208" s="33" t="str">
        <f t="shared" si="88"/>
        <v/>
      </c>
      <c r="AC208" s="33" t="str">
        <f t="shared" si="89"/>
        <v/>
      </c>
      <c r="AD208" s="33" t="str">
        <f t="shared" si="90"/>
        <v/>
      </c>
      <c r="AE208" s="33" t="str">
        <f t="shared" si="91"/>
        <v/>
      </c>
      <c r="AF208" s="33" t="str">
        <f t="shared" si="92"/>
        <v/>
      </c>
      <c r="AG208" s="33" t="str">
        <f t="shared" si="93"/>
        <v/>
      </c>
      <c r="AH208" s="33" t="str">
        <f t="shared" si="94"/>
        <v/>
      </c>
      <c r="AI208" s="33" t="str">
        <f t="shared" si="95"/>
        <v/>
      </c>
    </row>
    <row r="209" spans="1:35" x14ac:dyDescent="0.2">
      <c r="A209" s="26" t="s">
        <v>49</v>
      </c>
      <c r="B209" s="26" t="s">
        <v>176</v>
      </c>
      <c r="C209" s="26" t="s">
        <v>177</v>
      </c>
      <c r="D209" s="27" t="s">
        <v>23</v>
      </c>
      <c r="E209" s="27">
        <v>1192277.25813119</v>
      </c>
      <c r="F209" s="28" t="str">
        <f t="shared" si="72"/>
        <v>Tier 3</v>
      </c>
      <c r="G209" s="29">
        <v>1638960</v>
      </c>
      <c r="H209" s="29">
        <v>1192277.25813119</v>
      </c>
      <c r="I209" s="30">
        <f t="shared" si="73"/>
        <v>-446682.74186881003</v>
      </c>
      <c r="J209" s="31">
        <f t="shared" si="74"/>
        <v>0.27254035599942039</v>
      </c>
      <c r="K209" s="32"/>
      <c r="L209" s="33" t="str">
        <f t="shared" si="75"/>
        <v/>
      </c>
      <c r="M209" s="39"/>
      <c r="N209" s="33" t="str">
        <f t="shared" si="76"/>
        <v/>
      </c>
      <c r="O209" s="39"/>
      <c r="P209" s="33" t="str">
        <f t="shared" si="77"/>
        <v/>
      </c>
      <c r="Q209" s="33" t="str">
        <f t="shared" si="78"/>
        <v/>
      </c>
      <c r="R209" s="35" t="str">
        <f t="shared" si="79"/>
        <v/>
      </c>
      <c r="S209" s="33" t="str">
        <f t="shared" si="80"/>
        <v/>
      </c>
      <c r="T209" s="33" t="str">
        <f t="shared" si="81"/>
        <v/>
      </c>
      <c r="U209" s="33" t="str">
        <f t="shared" si="82"/>
        <v/>
      </c>
      <c r="V209" s="33" t="str">
        <f t="shared" si="83"/>
        <v/>
      </c>
      <c r="W209" s="39"/>
      <c r="X209" s="33">
        <f t="shared" si="84"/>
        <v>44668.274186881004</v>
      </c>
      <c r="Y209" s="33">
        <f t="shared" si="85"/>
        <v>81948</v>
      </c>
      <c r="Z209" s="35" t="str">
        <f t="shared" si="86"/>
        <v>No</v>
      </c>
      <c r="AA209" s="33">
        <f t="shared" si="87"/>
        <v>1557012</v>
      </c>
      <c r="AB209" s="33">
        <f t="shared" si="88"/>
        <v>1475064</v>
      </c>
      <c r="AC209" s="33">
        <f t="shared" si="89"/>
        <v>1393116</v>
      </c>
      <c r="AD209" s="33">
        <f t="shared" si="90"/>
        <v>1311168</v>
      </c>
      <c r="AE209" s="33">
        <f t="shared" si="91"/>
        <v>1229220</v>
      </c>
      <c r="AF209" s="33">
        <f t="shared" si="92"/>
        <v>1192277.25813119</v>
      </c>
      <c r="AG209" s="33">
        <f t="shared" si="93"/>
        <v>1192277.25813119</v>
      </c>
      <c r="AH209" s="33">
        <f t="shared" si="94"/>
        <v>1192277.25813119</v>
      </c>
      <c r="AI209" s="33">
        <f t="shared" si="95"/>
        <v>1192277.25813119</v>
      </c>
    </row>
    <row r="210" spans="1:35" x14ac:dyDescent="0.2">
      <c r="A210" s="26" t="s">
        <v>395</v>
      </c>
      <c r="B210" s="26" t="s">
        <v>396</v>
      </c>
      <c r="C210" s="26" t="s">
        <v>397</v>
      </c>
      <c r="D210" s="27" t="s">
        <v>23</v>
      </c>
      <c r="E210" s="27">
        <v>204404.968112723</v>
      </c>
      <c r="F210" s="28" t="str">
        <f t="shared" si="72"/>
        <v>Tier 3</v>
      </c>
      <c r="G210" s="29">
        <v>1831248</v>
      </c>
      <c r="H210" s="29">
        <v>204404.968112723</v>
      </c>
      <c r="I210" s="30">
        <f t="shared" si="73"/>
        <v>-1626843.031887277</v>
      </c>
      <c r="J210" s="31">
        <f t="shared" si="74"/>
        <v>0.88837941769070983</v>
      </c>
      <c r="K210" s="32"/>
      <c r="L210" s="33" t="str">
        <f t="shared" si="75"/>
        <v/>
      </c>
      <c r="M210" s="39"/>
      <c r="N210" s="33" t="str">
        <f t="shared" si="76"/>
        <v/>
      </c>
      <c r="O210" s="39"/>
      <c r="P210" s="33" t="str">
        <f t="shared" si="77"/>
        <v/>
      </c>
      <c r="Q210" s="33" t="str">
        <f t="shared" si="78"/>
        <v/>
      </c>
      <c r="R210" s="35" t="str">
        <f t="shared" si="79"/>
        <v/>
      </c>
      <c r="S210" s="33" t="str">
        <f t="shared" si="80"/>
        <v/>
      </c>
      <c r="T210" s="33" t="str">
        <f t="shared" si="81"/>
        <v/>
      </c>
      <c r="U210" s="33" t="str">
        <f t="shared" si="82"/>
        <v/>
      </c>
      <c r="V210" s="33" t="str">
        <f t="shared" si="83"/>
        <v/>
      </c>
      <c r="W210" s="39"/>
      <c r="X210" s="33">
        <f t="shared" si="84"/>
        <v>162684.3031887277</v>
      </c>
      <c r="Y210" s="33">
        <f t="shared" si="85"/>
        <v>91562.400000000009</v>
      </c>
      <c r="Z210" s="35" t="str">
        <f t="shared" si="86"/>
        <v>Yes</v>
      </c>
      <c r="AA210" s="33">
        <f t="shared" si="87"/>
        <v>1668563.6968112723</v>
      </c>
      <c r="AB210" s="33">
        <f t="shared" si="88"/>
        <v>1505879.3936225446</v>
      </c>
      <c r="AC210" s="33">
        <f t="shared" si="89"/>
        <v>1343195.0904338169</v>
      </c>
      <c r="AD210" s="33">
        <f t="shared" si="90"/>
        <v>1180510.7872450892</v>
      </c>
      <c r="AE210" s="33">
        <f t="shared" si="91"/>
        <v>1017826.4840563615</v>
      </c>
      <c r="AF210" s="33">
        <f t="shared" si="92"/>
        <v>855142.18086763378</v>
      </c>
      <c r="AG210" s="33">
        <f t="shared" si="93"/>
        <v>692457.87767890608</v>
      </c>
      <c r="AH210" s="33">
        <f t="shared" si="94"/>
        <v>529773.57449017838</v>
      </c>
      <c r="AI210" s="33">
        <f t="shared" si="95"/>
        <v>367089.27130145067</v>
      </c>
    </row>
    <row r="211" spans="1:35" x14ac:dyDescent="0.2">
      <c r="A211" s="26" t="s">
        <v>395</v>
      </c>
      <c r="B211" s="26" t="s">
        <v>33</v>
      </c>
      <c r="C211" s="26" t="s">
        <v>34</v>
      </c>
      <c r="D211" s="27" t="s">
        <v>23</v>
      </c>
      <c r="E211" s="27">
        <v>379344.24072840402</v>
      </c>
      <c r="F211" s="28" t="str">
        <f t="shared" si="72"/>
        <v>Tier 3</v>
      </c>
      <c r="G211" s="29">
        <v>710784</v>
      </c>
      <c r="H211" s="29">
        <v>379344.24072840402</v>
      </c>
      <c r="I211" s="30">
        <f t="shared" si="73"/>
        <v>-331439.75927159598</v>
      </c>
      <c r="J211" s="31">
        <f t="shared" si="74"/>
        <v>0.46630166023939196</v>
      </c>
      <c r="K211" s="32"/>
      <c r="L211" s="33" t="str">
        <f t="shared" si="75"/>
        <v/>
      </c>
      <c r="M211" s="39"/>
      <c r="N211" s="33" t="str">
        <f t="shared" si="76"/>
        <v/>
      </c>
      <c r="O211" s="39"/>
      <c r="P211" s="33" t="str">
        <f t="shared" si="77"/>
        <v/>
      </c>
      <c r="Q211" s="33" t="str">
        <f t="shared" si="78"/>
        <v/>
      </c>
      <c r="R211" s="35" t="str">
        <f t="shared" si="79"/>
        <v/>
      </c>
      <c r="S211" s="33" t="str">
        <f t="shared" si="80"/>
        <v/>
      </c>
      <c r="T211" s="33" t="str">
        <f t="shared" si="81"/>
        <v/>
      </c>
      <c r="U211" s="33" t="str">
        <f t="shared" si="82"/>
        <v/>
      </c>
      <c r="V211" s="33" t="str">
        <f t="shared" si="83"/>
        <v/>
      </c>
      <c r="W211" s="39"/>
      <c r="X211" s="33">
        <f t="shared" si="84"/>
        <v>33143.975927159598</v>
      </c>
      <c r="Y211" s="33">
        <f t="shared" si="85"/>
        <v>35539.200000000004</v>
      </c>
      <c r="Z211" s="35" t="str">
        <f t="shared" si="86"/>
        <v>No</v>
      </c>
      <c r="AA211" s="33">
        <f t="shared" si="87"/>
        <v>675244.79999999993</v>
      </c>
      <c r="AB211" s="33">
        <f t="shared" si="88"/>
        <v>639705.59999999998</v>
      </c>
      <c r="AC211" s="33">
        <f t="shared" si="89"/>
        <v>604166.40000000002</v>
      </c>
      <c r="AD211" s="33">
        <f t="shared" si="90"/>
        <v>568627.20000000007</v>
      </c>
      <c r="AE211" s="33">
        <f t="shared" si="91"/>
        <v>533088</v>
      </c>
      <c r="AF211" s="33">
        <f t="shared" si="92"/>
        <v>497548.79999999999</v>
      </c>
      <c r="AG211" s="33">
        <f t="shared" si="93"/>
        <v>462009.60000000003</v>
      </c>
      <c r="AH211" s="33">
        <f t="shared" si="94"/>
        <v>426470.39999999997</v>
      </c>
      <c r="AI211" s="33">
        <f t="shared" si="95"/>
        <v>390931.20000000001</v>
      </c>
    </row>
    <row r="212" spans="1:35" x14ac:dyDescent="0.2">
      <c r="A212" s="26" t="s">
        <v>59</v>
      </c>
      <c r="B212" s="26" t="s">
        <v>229</v>
      </c>
      <c r="C212" s="26" t="s">
        <v>230</v>
      </c>
      <c r="D212" s="27" t="s">
        <v>23</v>
      </c>
      <c r="E212" s="27">
        <v>11820.1015980424</v>
      </c>
      <c r="F212" s="28" t="str">
        <f t="shared" si="72"/>
        <v>Tier 3</v>
      </c>
      <c r="G212" s="29">
        <v>1772130</v>
      </c>
      <c r="H212" s="29">
        <v>11820.1015980424</v>
      </c>
      <c r="I212" s="30">
        <f t="shared" si="73"/>
        <v>-1760309.8984019577</v>
      </c>
      <c r="J212" s="31">
        <f t="shared" si="74"/>
        <v>0.99333000310471453</v>
      </c>
      <c r="K212" s="32"/>
      <c r="L212" s="33" t="str">
        <f t="shared" si="75"/>
        <v/>
      </c>
      <c r="M212" s="39"/>
      <c r="N212" s="33" t="str">
        <f t="shared" si="76"/>
        <v/>
      </c>
      <c r="O212" s="39"/>
      <c r="P212" s="33" t="str">
        <f t="shared" si="77"/>
        <v/>
      </c>
      <c r="Q212" s="33" t="str">
        <f t="shared" si="78"/>
        <v/>
      </c>
      <c r="R212" s="35" t="str">
        <f t="shared" si="79"/>
        <v/>
      </c>
      <c r="S212" s="33" t="str">
        <f t="shared" si="80"/>
        <v/>
      </c>
      <c r="T212" s="33" t="str">
        <f t="shared" si="81"/>
        <v/>
      </c>
      <c r="U212" s="33" t="str">
        <f t="shared" si="82"/>
        <v/>
      </c>
      <c r="V212" s="33" t="str">
        <f t="shared" si="83"/>
        <v/>
      </c>
      <c r="W212" s="39"/>
      <c r="X212" s="33">
        <f t="shared" si="84"/>
        <v>176030.98984019578</v>
      </c>
      <c r="Y212" s="33">
        <f t="shared" si="85"/>
        <v>88606.5</v>
      </c>
      <c r="Z212" s="35" t="str">
        <f t="shared" si="86"/>
        <v>Yes</v>
      </c>
      <c r="AA212" s="33">
        <f t="shared" si="87"/>
        <v>1596099.0101598043</v>
      </c>
      <c r="AB212" s="33">
        <f t="shared" si="88"/>
        <v>1420068.0203196085</v>
      </c>
      <c r="AC212" s="33">
        <f t="shared" si="89"/>
        <v>1244037.0304794125</v>
      </c>
      <c r="AD212" s="33">
        <f t="shared" si="90"/>
        <v>1068006.0406392168</v>
      </c>
      <c r="AE212" s="33">
        <f t="shared" si="91"/>
        <v>891975.05079902126</v>
      </c>
      <c r="AF212" s="33">
        <f t="shared" si="92"/>
        <v>715944.06095882552</v>
      </c>
      <c r="AG212" s="33">
        <f t="shared" si="93"/>
        <v>539913.07111862965</v>
      </c>
      <c r="AH212" s="33">
        <f t="shared" si="94"/>
        <v>363882.08127843397</v>
      </c>
      <c r="AI212" s="33">
        <f t="shared" si="95"/>
        <v>187851.09143823819</v>
      </c>
    </row>
    <row r="213" spans="1:35" x14ac:dyDescent="0.2">
      <c r="A213" s="26" t="s">
        <v>59</v>
      </c>
      <c r="B213" s="26" t="s">
        <v>398</v>
      </c>
      <c r="C213" s="26" t="s">
        <v>399</v>
      </c>
      <c r="D213" s="27" t="s">
        <v>23</v>
      </c>
      <c r="E213" s="27">
        <v>1392003.6153382901</v>
      </c>
      <c r="F213" s="28" t="str">
        <f t="shared" si="72"/>
        <v>Tier 3</v>
      </c>
      <c r="G213" s="29">
        <v>4834128</v>
      </c>
      <c r="H213" s="29">
        <v>1392003.6153382901</v>
      </c>
      <c r="I213" s="30">
        <f t="shared" si="73"/>
        <v>-3442124.3846617099</v>
      </c>
      <c r="J213" s="31">
        <f t="shared" si="74"/>
        <v>0.71204659551044369</v>
      </c>
      <c r="K213" s="32"/>
      <c r="L213" s="33" t="str">
        <f t="shared" si="75"/>
        <v/>
      </c>
      <c r="M213" s="39"/>
      <c r="N213" s="33" t="str">
        <f t="shared" si="76"/>
        <v/>
      </c>
      <c r="O213" s="39"/>
      <c r="P213" s="33" t="str">
        <f t="shared" si="77"/>
        <v/>
      </c>
      <c r="Q213" s="33" t="str">
        <f t="shared" si="78"/>
        <v/>
      </c>
      <c r="R213" s="35" t="str">
        <f t="shared" si="79"/>
        <v/>
      </c>
      <c r="S213" s="33" t="str">
        <f t="shared" si="80"/>
        <v/>
      </c>
      <c r="T213" s="33" t="str">
        <f t="shared" si="81"/>
        <v/>
      </c>
      <c r="U213" s="33" t="str">
        <f t="shared" si="82"/>
        <v/>
      </c>
      <c r="V213" s="33" t="str">
        <f t="shared" si="83"/>
        <v/>
      </c>
      <c r="W213" s="39"/>
      <c r="X213" s="33">
        <f t="shared" si="84"/>
        <v>344212.43846617104</v>
      </c>
      <c r="Y213" s="33">
        <f t="shared" si="85"/>
        <v>241706.40000000002</v>
      </c>
      <c r="Z213" s="35" t="str">
        <f t="shared" si="86"/>
        <v>Yes</v>
      </c>
      <c r="AA213" s="33">
        <f t="shared" si="87"/>
        <v>4489915.5615338292</v>
      </c>
      <c r="AB213" s="33">
        <f t="shared" si="88"/>
        <v>4145703.1230676584</v>
      </c>
      <c r="AC213" s="33">
        <f t="shared" si="89"/>
        <v>3801490.6846014867</v>
      </c>
      <c r="AD213" s="33">
        <f t="shared" si="90"/>
        <v>3457278.2461353159</v>
      </c>
      <c r="AE213" s="33">
        <f t="shared" si="91"/>
        <v>3113065.8076691451</v>
      </c>
      <c r="AF213" s="33">
        <f t="shared" si="92"/>
        <v>2768853.3692029743</v>
      </c>
      <c r="AG213" s="33">
        <f t="shared" si="93"/>
        <v>2424640.930736803</v>
      </c>
      <c r="AH213" s="33">
        <f t="shared" si="94"/>
        <v>2080428.4922706322</v>
      </c>
      <c r="AI213" s="33">
        <f t="shared" si="95"/>
        <v>1736216.0538044611</v>
      </c>
    </row>
    <row r="214" spans="1:35" x14ac:dyDescent="0.2">
      <c r="A214" s="26" t="s">
        <v>59</v>
      </c>
      <c r="B214" s="26" t="s">
        <v>33</v>
      </c>
      <c r="C214" s="26" t="s">
        <v>34</v>
      </c>
      <c r="D214" s="27" t="s">
        <v>23</v>
      </c>
      <c r="E214" s="27">
        <v>1983265.6520236209</v>
      </c>
      <c r="F214" s="28" t="str">
        <f t="shared" si="72"/>
        <v>Tier 3</v>
      </c>
      <c r="G214" s="29">
        <v>5066514</v>
      </c>
      <c r="H214" s="29">
        <v>1983265.6520236209</v>
      </c>
      <c r="I214" s="30">
        <f t="shared" si="73"/>
        <v>-3083248.3479763791</v>
      </c>
      <c r="J214" s="31">
        <f t="shared" si="74"/>
        <v>0.60855419485199869</v>
      </c>
      <c r="K214" s="32"/>
      <c r="L214" s="33" t="str">
        <f t="shared" si="75"/>
        <v/>
      </c>
      <c r="M214" s="39"/>
      <c r="N214" s="33" t="str">
        <f t="shared" si="76"/>
        <v/>
      </c>
      <c r="O214" s="39"/>
      <c r="P214" s="33" t="str">
        <f t="shared" si="77"/>
        <v/>
      </c>
      <c r="Q214" s="33" t="str">
        <f t="shared" si="78"/>
        <v/>
      </c>
      <c r="R214" s="35" t="str">
        <f t="shared" si="79"/>
        <v/>
      </c>
      <c r="S214" s="33" t="str">
        <f t="shared" si="80"/>
        <v/>
      </c>
      <c r="T214" s="33" t="str">
        <f t="shared" si="81"/>
        <v/>
      </c>
      <c r="U214" s="33" t="str">
        <f t="shared" si="82"/>
        <v/>
      </c>
      <c r="V214" s="33" t="str">
        <f t="shared" si="83"/>
        <v/>
      </c>
      <c r="W214" s="39"/>
      <c r="X214" s="33">
        <f t="shared" si="84"/>
        <v>308324.83479763794</v>
      </c>
      <c r="Y214" s="33">
        <f t="shared" si="85"/>
        <v>253325.7</v>
      </c>
      <c r="Z214" s="35" t="str">
        <f t="shared" si="86"/>
        <v>Yes</v>
      </c>
      <c r="AA214" s="33">
        <f t="shared" si="87"/>
        <v>4758189.1652023625</v>
      </c>
      <c r="AB214" s="33">
        <f t="shared" si="88"/>
        <v>4449864.3304047249</v>
      </c>
      <c r="AC214" s="33">
        <f t="shared" si="89"/>
        <v>4141539.495607086</v>
      </c>
      <c r="AD214" s="33">
        <f t="shared" si="90"/>
        <v>3833214.660809448</v>
      </c>
      <c r="AE214" s="33">
        <f t="shared" si="91"/>
        <v>3524889.8260118105</v>
      </c>
      <c r="AF214" s="33">
        <f t="shared" si="92"/>
        <v>3216564.9912141729</v>
      </c>
      <c r="AG214" s="33">
        <f t="shared" si="93"/>
        <v>2908240.1564165344</v>
      </c>
      <c r="AH214" s="33">
        <f t="shared" si="94"/>
        <v>2599915.3216188969</v>
      </c>
      <c r="AI214" s="33">
        <f t="shared" si="95"/>
        <v>2291590.4868212589</v>
      </c>
    </row>
    <row r="215" spans="1:35" x14ac:dyDescent="0.2">
      <c r="A215" s="26" t="s">
        <v>68</v>
      </c>
      <c r="B215" s="26" t="s">
        <v>400</v>
      </c>
      <c r="C215" s="26" t="s">
        <v>401</v>
      </c>
      <c r="D215" s="27" t="s">
        <v>27</v>
      </c>
      <c r="E215" s="27">
        <v>680674.73112219444</v>
      </c>
      <c r="F215" s="28" t="str">
        <f t="shared" si="72"/>
        <v>A-CAM &gt; HC Legacy</v>
      </c>
      <c r="G215" s="29">
        <v>673314</v>
      </c>
      <c r="H215" s="29">
        <v>800162.52523655491</v>
      </c>
      <c r="I215" s="30">
        <f t="shared" si="73"/>
        <v>126848.52523655491</v>
      </c>
      <c r="J215" s="31">
        <f t="shared" si="74"/>
        <v>0.18839430820769346</v>
      </c>
      <c r="K215" s="32"/>
      <c r="L215" s="33">
        <f t="shared" si="75"/>
        <v>800162.52523655491</v>
      </c>
      <c r="M215" s="39"/>
      <c r="N215" s="33" t="str">
        <f t="shared" si="76"/>
        <v/>
      </c>
      <c r="O215" s="39"/>
      <c r="P215" s="33" t="str">
        <f t="shared" si="77"/>
        <v/>
      </c>
      <c r="Q215" s="33" t="str">
        <f t="shared" si="78"/>
        <v/>
      </c>
      <c r="R215" s="35" t="str">
        <f t="shared" si="79"/>
        <v/>
      </c>
      <c r="S215" s="33" t="str">
        <f t="shared" si="80"/>
        <v/>
      </c>
      <c r="T215" s="33" t="str">
        <f t="shared" si="81"/>
        <v/>
      </c>
      <c r="U215" s="33" t="str">
        <f t="shared" si="82"/>
        <v/>
      </c>
      <c r="V215" s="33" t="str">
        <f t="shared" si="83"/>
        <v/>
      </c>
      <c r="W215" s="39"/>
      <c r="X215" s="33" t="str">
        <f t="shared" si="84"/>
        <v/>
      </c>
      <c r="Y215" s="33" t="str">
        <f t="shared" si="85"/>
        <v/>
      </c>
      <c r="Z215" s="35" t="str">
        <f t="shared" si="86"/>
        <v/>
      </c>
      <c r="AA215" s="33" t="str">
        <f t="shared" si="87"/>
        <v/>
      </c>
      <c r="AB215" s="33" t="str">
        <f t="shared" si="88"/>
        <v/>
      </c>
      <c r="AC215" s="33" t="str">
        <f t="shared" si="89"/>
        <v/>
      </c>
      <c r="AD215" s="33" t="str">
        <f t="shared" si="90"/>
        <v/>
      </c>
      <c r="AE215" s="33" t="str">
        <f t="shared" si="91"/>
        <v/>
      </c>
      <c r="AF215" s="33" t="str">
        <f t="shared" si="92"/>
        <v/>
      </c>
      <c r="AG215" s="33" t="str">
        <f t="shared" si="93"/>
        <v/>
      </c>
      <c r="AH215" s="33" t="str">
        <f t="shared" si="94"/>
        <v/>
      </c>
      <c r="AI215" s="33" t="str">
        <f t="shared" si="95"/>
        <v/>
      </c>
    </row>
    <row r="216" spans="1:35" x14ac:dyDescent="0.2">
      <c r="A216" s="26" t="s">
        <v>68</v>
      </c>
      <c r="B216" s="26" t="s">
        <v>176</v>
      </c>
      <c r="C216" s="26" t="s">
        <v>177</v>
      </c>
      <c r="D216" s="27" t="s">
        <v>23</v>
      </c>
      <c r="E216" s="27">
        <v>482418.86764900078</v>
      </c>
      <c r="F216" s="28" t="str">
        <f t="shared" si="72"/>
        <v>Tier 3</v>
      </c>
      <c r="G216" s="29">
        <v>667524</v>
      </c>
      <c r="H216" s="29">
        <v>482418.86764900078</v>
      </c>
      <c r="I216" s="30">
        <f t="shared" si="73"/>
        <v>-185105.13235099922</v>
      </c>
      <c r="J216" s="31">
        <f t="shared" si="74"/>
        <v>0.27730108932562608</v>
      </c>
      <c r="K216" s="32"/>
      <c r="L216" s="33" t="str">
        <f t="shared" si="75"/>
        <v/>
      </c>
      <c r="M216" s="39"/>
      <c r="N216" s="33" t="str">
        <f t="shared" si="76"/>
        <v/>
      </c>
      <c r="O216" s="39"/>
      <c r="P216" s="33" t="str">
        <f t="shared" si="77"/>
        <v/>
      </c>
      <c r="Q216" s="33" t="str">
        <f t="shared" si="78"/>
        <v/>
      </c>
      <c r="R216" s="35" t="str">
        <f t="shared" si="79"/>
        <v/>
      </c>
      <c r="S216" s="33" t="str">
        <f t="shared" si="80"/>
        <v/>
      </c>
      <c r="T216" s="33" t="str">
        <f t="shared" si="81"/>
        <v/>
      </c>
      <c r="U216" s="33" t="str">
        <f t="shared" si="82"/>
        <v/>
      </c>
      <c r="V216" s="33" t="str">
        <f t="shared" si="83"/>
        <v/>
      </c>
      <c r="W216" s="39"/>
      <c r="X216" s="33">
        <f t="shared" si="84"/>
        <v>18510.513235099923</v>
      </c>
      <c r="Y216" s="33">
        <f t="shared" si="85"/>
        <v>33376.200000000004</v>
      </c>
      <c r="Z216" s="35" t="str">
        <f t="shared" si="86"/>
        <v>No</v>
      </c>
      <c r="AA216" s="33">
        <f t="shared" si="87"/>
        <v>634147.79999999993</v>
      </c>
      <c r="AB216" s="33">
        <f t="shared" si="88"/>
        <v>600771.6</v>
      </c>
      <c r="AC216" s="33">
        <f t="shared" si="89"/>
        <v>567395.4</v>
      </c>
      <c r="AD216" s="33">
        <f t="shared" si="90"/>
        <v>534019.20000000007</v>
      </c>
      <c r="AE216" s="33">
        <f t="shared" si="91"/>
        <v>500643</v>
      </c>
      <c r="AF216" s="33">
        <f t="shared" si="92"/>
        <v>482418.86764900078</v>
      </c>
      <c r="AG216" s="33">
        <f t="shared" si="93"/>
        <v>482418.86764900078</v>
      </c>
      <c r="AH216" s="33">
        <f t="shared" si="94"/>
        <v>482418.86764900078</v>
      </c>
      <c r="AI216" s="33">
        <f t="shared" si="95"/>
        <v>482418.86764900078</v>
      </c>
    </row>
    <row r="217" spans="1:35" x14ac:dyDescent="0.2">
      <c r="A217" s="26" t="s">
        <v>68</v>
      </c>
      <c r="B217" s="26" t="s">
        <v>402</v>
      </c>
      <c r="C217" s="26" t="s">
        <v>403</v>
      </c>
      <c r="D217" s="27" t="s">
        <v>27</v>
      </c>
      <c r="E217" s="27">
        <v>471525</v>
      </c>
      <c r="F217" s="28" t="str">
        <f t="shared" si="72"/>
        <v>A-CAM &gt; HC Legacy</v>
      </c>
      <c r="G217" s="29">
        <v>116886</v>
      </c>
      <c r="H217" s="29">
        <v>542232.16731599299</v>
      </c>
      <c r="I217" s="30">
        <f t="shared" si="73"/>
        <v>425346.16731599299</v>
      </c>
      <c r="J217" s="31">
        <f t="shared" si="74"/>
        <v>3.6389830032338604</v>
      </c>
      <c r="K217" s="32"/>
      <c r="L217" s="33">
        <f t="shared" si="75"/>
        <v>542232.16731599299</v>
      </c>
      <c r="M217" s="39"/>
      <c r="N217" s="33" t="str">
        <f t="shared" si="76"/>
        <v/>
      </c>
      <c r="O217" s="39"/>
      <c r="P217" s="33" t="str">
        <f t="shared" si="77"/>
        <v/>
      </c>
      <c r="Q217" s="33" t="str">
        <f t="shared" si="78"/>
        <v/>
      </c>
      <c r="R217" s="35" t="str">
        <f t="shared" si="79"/>
        <v/>
      </c>
      <c r="S217" s="33" t="str">
        <f t="shared" si="80"/>
        <v/>
      </c>
      <c r="T217" s="33" t="str">
        <f t="shared" si="81"/>
        <v/>
      </c>
      <c r="U217" s="33" t="str">
        <f t="shared" si="82"/>
        <v/>
      </c>
      <c r="V217" s="33" t="str">
        <f t="shared" si="83"/>
        <v/>
      </c>
      <c r="W217" s="39"/>
      <c r="X217" s="33" t="str">
        <f t="shared" si="84"/>
        <v/>
      </c>
      <c r="Y217" s="33" t="str">
        <f t="shared" si="85"/>
        <v/>
      </c>
      <c r="Z217" s="35" t="str">
        <f t="shared" si="86"/>
        <v/>
      </c>
      <c r="AA217" s="33" t="str">
        <f t="shared" si="87"/>
        <v/>
      </c>
      <c r="AB217" s="33" t="str">
        <f t="shared" si="88"/>
        <v/>
      </c>
      <c r="AC217" s="33" t="str">
        <f t="shared" si="89"/>
        <v/>
      </c>
      <c r="AD217" s="33" t="str">
        <f t="shared" si="90"/>
        <v/>
      </c>
      <c r="AE217" s="33" t="str">
        <f t="shared" si="91"/>
        <v/>
      </c>
      <c r="AF217" s="33" t="str">
        <f t="shared" si="92"/>
        <v/>
      </c>
      <c r="AG217" s="33" t="str">
        <f t="shared" si="93"/>
        <v/>
      </c>
      <c r="AH217" s="33" t="str">
        <f t="shared" si="94"/>
        <v/>
      </c>
      <c r="AI217" s="33" t="str">
        <f t="shared" si="95"/>
        <v/>
      </c>
    </row>
    <row r="218" spans="1:35" x14ac:dyDescent="0.2">
      <c r="A218" s="26" t="s">
        <v>68</v>
      </c>
      <c r="B218" s="26" t="s">
        <v>404</v>
      </c>
      <c r="C218" s="26" t="s">
        <v>405</v>
      </c>
      <c r="D218" s="27" t="s">
        <v>117</v>
      </c>
      <c r="E218" s="27">
        <v>1351206.4388335799</v>
      </c>
      <c r="F218" s="28" t="str">
        <f t="shared" si="72"/>
        <v>Tier 1</v>
      </c>
      <c r="G218" s="29">
        <v>1476402</v>
      </c>
      <c r="H218" s="29">
        <v>1351206.4388335799</v>
      </c>
      <c r="I218" s="30">
        <f t="shared" si="73"/>
        <v>-125195.56116642011</v>
      </c>
      <c r="J218" s="31">
        <f t="shared" si="74"/>
        <v>8.4797745577708583E-2</v>
      </c>
      <c r="K218" s="32"/>
      <c r="L218" s="33" t="str">
        <f t="shared" si="75"/>
        <v/>
      </c>
      <c r="M218" s="39"/>
      <c r="N218" s="33">
        <f t="shared" si="76"/>
        <v>1413804.2194167899</v>
      </c>
      <c r="O218" s="39"/>
      <c r="P218" s="33" t="str">
        <f t="shared" si="77"/>
        <v/>
      </c>
      <c r="Q218" s="33" t="str">
        <f t="shared" si="78"/>
        <v/>
      </c>
      <c r="R218" s="35" t="str">
        <f t="shared" si="79"/>
        <v/>
      </c>
      <c r="S218" s="33" t="str">
        <f t="shared" si="80"/>
        <v/>
      </c>
      <c r="T218" s="33" t="str">
        <f t="shared" si="81"/>
        <v/>
      </c>
      <c r="U218" s="33" t="str">
        <f t="shared" si="82"/>
        <v/>
      </c>
      <c r="V218" s="33" t="str">
        <f t="shared" si="83"/>
        <v/>
      </c>
      <c r="W218" s="39"/>
      <c r="X218" s="33" t="str">
        <f t="shared" si="84"/>
        <v/>
      </c>
      <c r="Y218" s="33" t="str">
        <f t="shared" si="85"/>
        <v/>
      </c>
      <c r="Z218" s="35" t="str">
        <f t="shared" si="86"/>
        <v/>
      </c>
      <c r="AA218" s="33" t="str">
        <f t="shared" si="87"/>
        <v/>
      </c>
      <c r="AB218" s="33" t="str">
        <f t="shared" si="88"/>
        <v/>
      </c>
      <c r="AC218" s="33" t="str">
        <f t="shared" si="89"/>
        <v/>
      </c>
      <c r="AD218" s="33" t="str">
        <f t="shared" si="90"/>
        <v/>
      </c>
      <c r="AE218" s="33" t="str">
        <f t="shared" si="91"/>
        <v/>
      </c>
      <c r="AF218" s="33" t="str">
        <f t="shared" si="92"/>
        <v/>
      </c>
      <c r="AG218" s="33" t="str">
        <f t="shared" si="93"/>
        <v/>
      </c>
      <c r="AH218" s="33" t="str">
        <f t="shared" si="94"/>
        <v/>
      </c>
      <c r="AI218" s="33" t="str">
        <f t="shared" si="95"/>
        <v/>
      </c>
    </row>
    <row r="219" spans="1:35" x14ac:dyDescent="0.2">
      <c r="A219" s="26" t="s">
        <v>153</v>
      </c>
      <c r="B219" s="26" t="s">
        <v>406</v>
      </c>
      <c r="C219" s="26" t="s">
        <v>407</v>
      </c>
      <c r="D219" s="27" t="s">
        <v>21</v>
      </c>
      <c r="E219" s="27">
        <v>990890.54978046904</v>
      </c>
      <c r="F219" s="28" t="str">
        <f t="shared" si="72"/>
        <v>Tier 2</v>
      </c>
      <c r="G219" s="29">
        <v>1173336</v>
      </c>
      <c r="H219" s="29">
        <v>990890.54978046904</v>
      </c>
      <c r="I219" s="30">
        <f t="shared" si="73"/>
        <v>-182445.45021953096</v>
      </c>
      <c r="J219" s="31">
        <f t="shared" si="74"/>
        <v>0.15549292804408196</v>
      </c>
      <c r="K219" s="32"/>
      <c r="L219" s="33" t="str">
        <f t="shared" si="75"/>
        <v/>
      </c>
      <c r="M219" s="39"/>
      <c r="N219" s="33" t="str">
        <f t="shared" si="76"/>
        <v/>
      </c>
      <c r="O219" s="39"/>
      <c r="P219" s="33">
        <f t="shared" si="77"/>
        <v>36489.090043906195</v>
      </c>
      <c r="Q219" s="33">
        <f t="shared" si="78"/>
        <v>58666.8</v>
      </c>
      <c r="R219" s="35" t="str">
        <f t="shared" si="79"/>
        <v>No</v>
      </c>
      <c r="S219" s="33">
        <f t="shared" si="80"/>
        <v>1114669.2</v>
      </c>
      <c r="T219" s="33">
        <f t="shared" si="81"/>
        <v>1056002.4000000001</v>
      </c>
      <c r="U219" s="33">
        <f t="shared" si="82"/>
        <v>997335.6</v>
      </c>
      <c r="V219" s="33">
        <f t="shared" si="83"/>
        <v>990890.54978046904</v>
      </c>
      <c r="W219" s="39"/>
      <c r="X219" s="33" t="str">
        <f t="shared" si="84"/>
        <v/>
      </c>
      <c r="Y219" s="33" t="str">
        <f t="shared" si="85"/>
        <v/>
      </c>
      <c r="Z219" s="35" t="str">
        <f t="shared" si="86"/>
        <v/>
      </c>
      <c r="AA219" s="33" t="str">
        <f t="shared" si="87"/>
        <v/>
      </c>
      <c r="AB219" s="33" t="str">
        <f t="shared" si="88"/>
        <v/>
      </c>
      <c r="AC219" s="33" t="str">
        <f t="shared" si="89"/>
        <v/>
      </c>
      <c r="AD219" s="33" t="str">
        <f t="shared" si="90"/>
        <v/>
      </c>
      <c r="AE219" s="33" t="str">
        <f t="shared" si="91"/>
        <v/>
      </c>
      <c r="AF219" s="33" t="str">
        <f t="shared" si="92"/>
        <v/>
      </c>
      <c r="AG219" s="33" t="str">
        <f t="shared" si="93"/>
        <v/>
      </c>
      <c r="AH219" s="33" t="str">
        <f t="shared" si="94"/>
        <v/>
      </c>
      <c r="AI219" s="33" t="str">
        <f t="shared" si="95"/>
        <v/>
      </c>
    </row>
    <row r="220" spans="1:35" x14ac:dyDescent="0.2">
      <c r="A220" s="26" t="s">
        <v>175</v>
      </c>
      <c r="B220" s="26" t="s">
        <v>384</v>
      </c>
      <c r="C220" s="26" t="s">
        <v>385</v>
      </c>
      <c r="D220" s="27" t="s">
        <v>21</v>
      </c>
      <c r="E220" s="27">
        <v>345670.59739091701</v>
      </c>
      <c r="F220" s="28" t="str">
        <f t="shared" si="72"/>
        <v>Tier 2</v>
      </c>
      <c r="G220" s="29">
        <v>434988</v>
      </c>
      <c r="H220" s="29">
        <v>345670.59739091701</v>
      </c>
      <c r="I220" s="30">
        <f t="shared" si="73"/>
        <v>-89317.402609082987</v>
      </c>
      <c r="J220" s="31">
        <f t="shared" si="74"/>
        <v>0.20533302667908768</v>
      </c>
      <c r="K220" s="32"/>
      <c r="L220" s="33" t="str">
        <f t="shared" si="75"/>
        <v/>
      </c>
      <c r="M220" s="39"/>
      <c r="N220" s="33" t="str">
        <f t="shared" si="76"/>
        <v/>
      </c>
      <c r="O220" s="39"/>
      <c r="P220" s="33">
        <f t="shared" si="77"/>
        <v>17863.480521816597</v>
      </c>
      <c r="Q220" s="33">
        <f t="shared" si="78"/>
        <v>21749.4</v>
      </c>
      <c r="R220" s="35" t="str">
        <f t="shared" si="79"/>
        <v>No</v>
      </c>
      <c r="S220" s="33">
        <f t="shared" si="80"/>
        <v>413238.6</v>
      </c>
      <c r="T220" s="33">
        <f t="shared" si="81"/>
        <v>391489.2</v>
      </c>
      <c r="U220" s="33">
        <f t="shared" si="82"/>
        <v>369739.8</v>
      </c>
      <c r="V220" s="33">
        <f t="shared" si="83"/>
        <v>347990.4</v>
      </c>
      <c r="W220" s="39"/>
      <c r="X220" s="33" t="str">
        <f t="shared" si="84"/>
        <v/>
      </c>
      <c r="Y220" s="33" t="str">
        <f t="shared" si="85"/>
        <v/>
      </c>
      <c r="Z220" s="35" t="str">
        <f t="shared" si="86"/>
        <v/>
      </c>
      <c r="AA220" s="33" t="str">
        <f t="shared" si="87"/>
        <v/>
      </c>
      <c r="AB220" s="33" t="str">
        <f t="shared" si="88"/>
        <v/>
      </c>
      <c r="AC220" s="33" t="str">
        <f t="shared" si="89"/>
        <v/>
      </c>
      <c r="AD220" s="33" t="str">
        <f t="shared" si="90"/>
        <v/>
      </c>
      <c r="AE220" s="33" t="str">
        <f t="shared" si="91"/>
        <v/>
      </c>
      <c r="AF220" s="33" t="str">
        <f t="shared" si="92"/>
        <v/>
      </c>
      <c r="AG220" s="33" t="str">
        <f t="shared" si="93"/>
        <v/>
      </c>
      <c r="AH220" s="33" t="str">
        <f t="shared" si="94"/>
        <v/>
      </c>
      <c r="AI220" s="33" t="str">
        <f t="shared" si="95"/>
        <v/>
      </c>
    </row>
    <row r="221" spans="1:35" x14ac:dyDescent="0.2">
      <c r="A221" s="26" t="s">
        <v>175</v>
      </c>
      <c r="B221" s="26" t="s">
        <v>408</v>
      </c>
      <c r="C221" s="26" t="s">
        <v>409</v>
      </c>
      <c r="D221" s="27" t="s">
        <v>21</v>
      </c>
      <c r="E221" s="27">
        <v>674523.79189803195</v>
      </c>
      <c r="F221" s="28" t="str">
        <f t="shared" si="72"/>
        <v>Tier 2</v>
      </c>
      <c r="G221" s="29">
        <v>877632</v>
      </c>
      <c r="H221" s="29">
        <v>674523.79189803195</v>
      </c>
      <c r="I221" s="30">
        <f t="shared" si="73"/>
        <v>-203108.20810196805</v>
      </c>
      <c r="J221" s="31">
        <f t="shared" si="74"/>
        <v>0.2314275323848356</v>
      </c>
      <c r="K221" s="32"/>
      <c r="L221" s="33" t="str">
        <f t="shared" si="75"/>
        <v/>
      </c>
      <c r="M221" s="39"/>
      <c r="N221" s="33" t="str">
        <f t="shared" si="76"/>
        <v/>
      </c>
      <c r="O221" s="39"/>
      <c r="P221" s="33">
        <f t="shared" si="77"/>
        <v>40621.64162039361</v>
      </c>
      <c r="Q221" s="33">
        <f t="shared" si="78"/>
        <v>43881.600000000006</v>
      </c>
      <c r="R221" s="35" t="str">
        <f t="shared" si="79"/>
        <v>No</v>
      </c>
      <c r="S221" s="33">
        <f t="shared" si="80"/>
        <v>833750.39999999991</v>
      </c>
      <c r="T221" s="33">
        <f t="shared" si="81"/>
        <v>789868.8</v>
      </c>
      <c r="U221" s="33">
        <f t="shared" si="82"/>
        <v>745987.2</v>
      </c>
      <c r="V221" s="33">
        <f t="shared" si="83"/>
        <v>702105.60000000009</v>
      </c>
      <c r="W221" s="39"/>
      <c r="X221" s="33" t="str">
        <f t="shared" si="84"/>
        <v/>
      </c>
      <c r="Y221" s="33" t="str">
        <f t="shared" si="85"/>
        <v/>
      </c>
      <c r="Z221" s="35" t="str">
        <f t="shared" si="86"/>
        <v/>
      </c>
      <c r="AA221" s="33" t="str">
        <f t="shared" si="87"/>
        <v/>
      </c>
      <c r="AB221" s="33" t="str">
        <f t="shared" si="88"/>
        <v/>
      </c>
      <c r="AC221" s="33" t="str">
        <f t="shared" si="89"/>
        <v/>
      </c>
      <c r="AD221" s="33" t="str">
        <f t="shared" si="90"/>
        <v/>
      </c>
      <c r="AE221" s="33" t="str">
        <f t="shared" si="91"/>
        <v/>
      </c>
      <c r="AF221" s="33" t="str">
        <f t="shared" si="92"/>
        <v/>
      </c>
      <c r="AG221" s="33" t="str">
        <f t="shared" si="93"/>
        <v/>
      </c>
      <c r="AH221" s="33" t="str">
        <f t="shared" si="94"/>
        <v/>
      </c>
      <c r="AI221" s="33" t="str">
        <f t="shared" si="95"/>
        <v/>
      </c>
    </row>
    <row r="222" spans="1:35" x14ac:dyDescent="0.2">
      <c r="A222" s="26" t="s">
        <v>410</v>
      </c>
      <c r="B222" s="26" t="s">
        <v>224</v>
      </c>
      <c r="C222" s="26" t="s">
        <v>225</v>
      </c>
      <c r="D222" s="27" t="s">
        <v>23</v>
      </c>
      <c r="E222" s="27">
        <v>3242.6850196195401</v>
      </c>
      <c r="F222" s="28" t="str">
        <f t="shared" si="72"/>
        <v>Tier 3</v>
      </c>
      <c r="G222" s="29">
        <v>79866</v>
      </c>
      <c r="H222" s="29">
        <v>3242.6850196195401</v>
      </c>
      <c r="I222" s="30">
        <f t="shared" si="73"/>
        <v>-76623.314980380455</v>
      </c>
      <c r="J222" s="31">
        <f t="shared" si="74"/>
        <v>0.95939842962437649</v>
      </c>
      <c r="K222" s="32"/>
      <c r="L222" s="33" t="str">
        <f t="shared" si="75"/>
        <v/>
      </c>
      <c r="M222" s="39"/>
      <c r="N222" s="33" t="str">
        <f t="shared" si="76"/>
        <v/>
      </c>
      <c r="O222" s="39"/>
      <c r="P222" s="33" t="str">
        <f t="shared" si="77"/>
        <v/>
      </c>
      <c r="Q222" s="33" t="str">
        <f t="shared" si="78"/>
        <v/>
      </c>
      <c r="R222" s="35" t="str">
        <f t="shared" si="79"/>
        <v/>
      </c>
      <c r="S222" s="33" t="str">
        <f t="shared" si="80"/>
        <v/>
      </c>
      <c r="T222" s="33" t="str">
        <f t="shared" si="81"/>
        <v/>
      </c>
      <c r="U222" s="33" t="str">
        <f t="shared" si="82"/>
        <v/>
      </c>
      <c r="V222" s="33" t="str">
        <f t="shared" si="83"/>
        <v/>
      </c>
      <c r="W222" s="39"/>
      <c r="X222" s="33">
        <f t="shared" si="84"/>
        <v>7662.3314980380455</v>
      </c>
      <c r="Y222" s="33">
        <f t="shared" si="85"/>
        <v>3993.3</v>
      </c>
      <c r="Z222" s="35" t="str">
        <f t="shared" si="86"/>
        <v>Yes</v>
      </c>
      <c r="AA222" s="33">
        <f t="shared" si="87"/>
        <v>72203.668501961962</v>
      </c>
      <c r="AB222" s="33">
        <f t="shared" si="88"/>
        <v>64541.337003923902</v>
      </c>
      <c r="AC222" s="33">
        <f t="shared" si="89"/>
        <v>56879.005505885856</v>
      </c>
      <c r="AD222" s="33">
        <f t="shared" si="90"/>
        <v>49216.674007847811</v>
      </c>
      <c r="AE222" s="33">
        <f t="shared" si="91"/>
        <v>41554.342509809765</v>
      </c>
      <c r="AF222" s="33">
        <f t="shared" si="92"/>
        <v>33892.011011771719</v>
      </c>
      <c r="AG222" s="33">
        <f t="shared" si="93"/>
        <v>26229.679513733678</v>
      </c>
      <c r="AH222" s="33">
        <f t="shared" si="94"/>
        <v>18567.348015695632</v>
      </c>
      <c r="AI222" s="33">
        <f t="shared" si="95"/>
        <v>10905.016517657587</v>
      </c>
    </row>
    <row r="223" spans="1:35" x14ac:dyDescent="0.2">
      <c r="A223" s="26" t="s">
        <v>184</v>
      </c>
      <c r="B223" s="26" t="s">
        <v>224</v>
      </c>
      <c r="C223" s="26" t="s">
        <v>225</v>
      </c>
      <c r="D223" s="27" t="s">
        <v>21</v>
      </c>
      <c r="E223" s="27">
        <v>1041171.1579522007</v>
      </c>
      <c r="F223" s="28" t="str">
        <f t="shared" si="72"/>
        <v>Tier 2</v>
      </c>
      <c r="G223" s="29">
        <v>1349724</v>
      </c>
      <c r="H223" s="29">
        <v>1041171.1579522007</v>
      </c>
      <c r="I223" s="30">
        <f t="shared" si="73"/>
        <v>-308552.84204779926</v>
      </c>
      <c r="J223" s="31">
        <f t="shared" si="74"/>
        <v>0.22860439767522786</v>
      </c>
      <c r="K223" s="32"/>
      <c r="L223" s="33" t="str">
        <f t="shared" si="75"/>
        <v/>
      </c>
      <c r="M223" s="39"/>
      <c r="N223" s="33" t="str">
        <f t="shared" si="76"/>
        <v/>
      </c>
      <c r="O223" s="39"/>
      <c r="P223" s="33">
        <f t="shared" si="77"/>
        <v>61710.568409559855</v>
      </c>
      <c r="Q223" s="33">
        <f t="shared" si="78"/>
        <v>67486.2</v>
      </c>
      <c r="R223" s="35" t="str">
        <f t="shared" si="79"/>
        <v>No</v>
      </c>
      <c r="S223" s="33">
        <f t="shared" si="80"/>
        <v>1282237.8</v>
      </c>
      <c r="T223" s="33">
        <f t="shared" si="81"/>
        <v>1214751.6000000001</v>
      </c>
      <c r="U223" s="33">
        <f t="shared" si="82"/>
        <v>1147265.3999999999</v>
      </c>
      <c r="V223" s="33">
        <f t="shared" si="83"/>
        <v>1079779.2</v>
      </c>
      <c r="W223" s="39"/>
      <c r="X223" s="33" t="str">
        <f t="shared" si="84"/>
        <v/>
      </c>
      <c r="Y223" s="33" t="str">
        <f t="shared" si="85"/>
        <v/>
      </c>
      <c r="Z223" s="35" t="str">
        <f t="shared" si="86"/>
        <v/>
      </c>
      <c r="AA223" s="33" t="str">
        <f t="shared" si="87"/>
        <v/>
      </c>
      <c r="AB223" s="33" t="str">
        <f t="shared" si="88"/>
        <v/>
      </c>
      <c r="AC223" s="33" t="str">
        <f t="shared" si="89"/>
        <v/>
      </c>
      <c r="AD223" s="33" t="str">
        <f t="shared" si="90"/>
        <v/>
      </c>
      <c r="AE223" s="33" t="str">
        <f t="shared" si="91"/>
        <v/>
      </c>
      <c r="AF223" s="33" t="str">
        <f t="shared" si="92"/>
        <v/>
      </c>
      <c r="AG223" s="33" t="str">
        <f t="shared" si="93"/>
        <v/>
      </c>
      <c r="AH223" s="33" t="str">
        <f t="shared" si="94"/>
        <v/>
      </c>
      <c r="AI223" s="33" t="str">
        <f t="shared" si="95"/>
        <v/>
      </c>
    </row>
    <row r="224" spans="1:35" x14ac:dyDescent="0.2">
      <c r="A224" s="26" t="s">
        <v>194</v>
      </c>
      <c r="B224" s="26" t="s">
        <v>411</v>
      </c>
      <c r="C224" s="26" t="s">
        <v>412</v>
      </c>
      <c r="D224" s="27" t="s">
        <v>21</v>
      </c>
      <c r="E224" s="27">
        <v>274968.97958307684</v>
      </c>
      <c r="F224" s="28" t="str">
        <f t="shared" si="72"/>
        <v>A-CAM &gt; HC Legacy</v>
      </c>
      <c r="G224" s="29">
        <v>338808</v>
      </c>
      <c r="H224" s="29">
        <v>399989.340468143</v>
      </c>
      <c r="I224" s="30">
        <f t="shared" si="73"/>
        <v>61181.340468142997</v>
      </c>
      <c r="J224" s="31">
        <f t="shared" si="74"/>
        <v>0.18057820496606633</v>
      </c>
      <c r="K224" s="32"/>
      <c r="L224" s="33">
        <f t="shared" si="75"/>
        <v>399989.340468143</v>
      </c>
      <c r="M224" s="39"/>
      <c r="N224" s="33" t="str">
        <f t="shared" si="76"/>
        <v/>
      </c>
      <c r="O224" s="39"/>
      <c r="P224" s="33" t="str">
        <f t="shared" si="77"/>
        <v/>
      </c>
      <c r="Q224" s="33" t="str">
        <f t="shared" si="78"/>
        <v/>
      </c>
      <c r="R224" s="35" t="str">
        <f t="shared" si="79"/>
        <v/>
      </c>
      <c r="S224" s="33" t="str">
        <f t="shared" si="80"/>
        <v/>
      </c>
      <c r="T224" s="33" t="str">
        <f t="shared" si="81"/>
        <v/>
      </c>
      <c r="U224" s="33" t="str">
        <f t="shared" si="82"/>
        <v/>
      </c>
      <c r="V224" s="33" t="str">
        <f t="shared" si="83"/>
        <v/>
      </c>
      <c r="W224" s="39"/>
      <c r="X224" s="33" t="str">
        <f t="shared" si="84"/>
        <v/>
      </c>
      <c r="Y224" s="33" t="str">
        <f t="shared" si="85"/>
        <v/>
      </c>
      <c r="Z224" s="35" t="str">
        <f t="shared" si="86"/>
        <v/>
      </c>
      <c r="AA224" s="33" t="str">
        <f t="shared" si="87"/>
        <v/>
      </c>
      <c r="AB224" s="33" t="str">
        <f t="shared" si="88"/>
        <v/>
      </c>
      <c r="AC224" s="33" t="str">
        <f t="shared" si="89"/>
        <v/>
      </c>
      <c r="AD224" s="33" t="str">
        <f t="shared" si="90"/>
        <v/>
      </c>
      <c r="AE224" s="33" t="str">
        <f t="shared" si="91"/>
        <v/>
      </c>
      <c r="AF224" s="33" t="str">
        <f t="shared" si="92"/>
        <v/>
      </c>
      <c r="AG224" s="33" t="str">
        <f t="shared" si="93"/>
        <v/>
      </c>
      <c r="AH224" s="33" t="str">
        <f t="shared" si="94"/>
        <v/>
      </c>
      <c r="AI224" s="33" t="str">
        <f t="shared" si="95"/>
        <v/>
      </c>
    </row>
    <row r="225" spans="1:35" x14ac:dyDescent="0.2">
      <c r="A225" s="26" t="s">
        <v>235</v>
      </c>
      <c r="B225" s="26" t="s">
        <v>413</v>
      </c>
      <c r="C225" s="26" t="s">
        <v>414</v>
      </c>
      <c r="D225" s="27" t="s">
        <v>117</v>
      </c>
      <c r="E225" s="27">
        <v>2698956.6576528298</v>
      </c>
      <c r="F225" s="28" t="str">
        <f t="shared" si="72"/>
        <v>Tier 1</v>
      </c>
      <c r="G225" s="29">
        <v>2814798</v>
      </c>
      <c r="H225" s="29">
        <v>2698956.6576528298</v>
      </c>
      <c r="I225" s="30">
        <f t="shared" si="73"/>
        <v>-115841.34234717023</v>
      </c>
      <c r="J225" s="31">
        <f t="shared" si="74"/>
        <v>4.1154406940451936E-2</v>
      </c>
      <c r="K225" s="32"/>
      <c r="L225" s="33" t="str">
        <f t="shared" si="75"/>
        <v/>
      </c>
      <c r="M225" s="39"/>
      <c r="N225" s="33">
        <f t="shared" si="76"/>
        <v>2756877.3288264149</v>
      </c>
      <c r="O225" s="39"/>
      <c r="P225" s="33" t="str">
        <f t="shared" si="77"/>
        <v/>
      </c>
      <c r="Q225" s="33" t="str">
        <f t="shared" si="78"/>
        <v/>
      </c>
      <c r="R225" s="35" t="str">
        <f t="shared" si="79"/>
        <v/>
      </c>
      <c r="S225" s="33" t="str">
        <f t="shared" si="80"/>
        <v/>
      </c>
      <c r="T225" s="33" t="str">
        <f t="shared" si="81"/>
        <v/>
      </c>
      <c r="U225" s="33" t="str">
        <f t="shared" si="82"/>
        <v/>
      </c>
      <c r="V225" s="33" t="str">
        <f t="shared" si="83"/>
        <v/>
      </c>
      <c r="W225" s="39"/>
      <c r="X225" s="33" t="str">
        <f t="shared" si="84"/>
        <v/>
      </c>
      <c r="Y225" s="33" t="str">
        <f t="shared" si="85"/>
        <v/>
      </c>
      <c r="Z225" s="35" t="str">
        <f t="shared" si="86"/>
        <v/>
      </c>
      <c r="AA225" s="33" t="str">
        <f t="shared" si="87"/>
        <v/>
      </c>
      <c r="AB225" s="33" t="str">
        <f t="shared" si="88"/>
        <v/>
      </c>
      <c r="AC225" s="33" t="str">
        <f t="shared" si="89"/>
        <v/>
      </c>
      <c r="AD225" s="33" t="str">
        <f t="shared" si="90"/>
        <v/>
      </c>
      <c r="AE225" s="33" t="str">
        <f t="shared" si="91"/>
        <v/>
      </c>
      <c r="AF225" s="33" t="str">
        <f t="shared" si="92"/>
        <v/>
      </c>
      <c r="AG225" s="33" t="str">
        <f t="shared" si="93"/>
        <v/>
      </c>
      <c r="AH225" s="33" t="str">
        <f t="shared" si="94"/>
        <v/>
      </c>
      <c r="AI225" s="33" t="str">
        <f t="shared" si="95"/>
        <v/>
      </c>
    </row>
    <row r="226" spans="1:35" x14ac:dyDescent="0.2">
      <c r="A226" s="26" t="s">
        <v>251</v>
      </c>
      <c r="B226" s="26" t="s">
        <v>408</v>
      </c>
      <c r="C226" s="26" t="s">
        <v>409</v>
      </c>
      <c r="D226" s="27" t="s">
        <v>23</v>
      </c>
      <c r="E226" s="27">
        <v>650678.87528808694</v>
      </c>
      <c r="F226" s="28" t="str">
        <f t="shared" si="72"/>
        <v>Tier 3</v>
      </c>
      <c r="G226" s="29">
        <v>947592</v>
      </c>
      <c r="H226" s="29">
        <v>650678.87528808694</v>
      </c>
      <c r="I226" s="30">
        <f t="shared" si="73"/>
        <v>-296913.12471191306</v>
      </c>
      <c r="J226" s="31">
        <f t="shared" si="74"/>
        <v>0.31333435140008892</v>
      </c>
      <c r="K226" s="32"/>
      <c r="L226" s="33" t="str">
        <f t="shared" si="75"/>
        <v/>
      </c>
      <c r="M226" s="39"/>
      <c r="N226" s="33" t="str">
        <f t="shared" si="76"/>
        <v/>
      </c>
      <c r="O226" s="39"/>
      <c r="P226" s="33" t="str">
        <f t="shared" si="77"/>
        <v/>
      </c>
      <c r="Q226" s="33" t="str">
        <f t="shared" si="78"/>
        <v/>
      </c>
      <c r="R226" s="35" t="str">
        <f t="shared" si="79"/>
        <v/>
      </c>
      <c r="S226" s="33" t="str">
        <f t="shared" si="80"/>
        <v/>
      </c>
      <c r="T226" s="33" t="str">
        <f t="shared" si="81"/>
        <v/>
      </c>
      <c r="U226" s="33" t="str">
        <f t="shared" si="82"/>
        <v/>
      </c>
      <c r="V226" s="33" t="str">
        <f t="shared" si="83"/>
        <v/>
      </c>
      <c r="W226" s="39"/>
      <c r="X226" s="33">
        <f t="shared" si="84"/>
        <v>29691.312471191308</v>
      </c>
      <c r="Y226" s="33">
        <f t="shared" si="85"/>
        <v>47379.600000000006</v>
      </c>
      <c r="Z226" s="35" t="str">
        <f t="shared" si="86"/>
        <v>No</v>
      </c>
      <c r="AA226" s="33">
        <f t="shared" si="87"/>
        <v>900212.39999999991</v>
      </c>
      <c r="AB226" s="33">
        <f t="shared" si="88"/>
        <v>852832.8</v>
      </c>
      <c r="AC226" s="33">
        <f t="shared" si="89"/>
        <v>805453.2</v>
      </c>
      <c r="AD226" s="33">
        <f t="shared" si="90"/>
        <v>758073.60000000009</v>
      </c>
      <c r="AE226" s="33">
        <f t="shared" si="91"/>
        <v>710694</v>
      </c>
      <c r="AF226" s="33">
        <f t="shared" si="92"/>
        <v>663314.39999999991</v>
      </c>
      <c r="AG226" s="33">
        <f t="shared" si="93"/>
        <v>650678.87528808694</v>
      </c>
      <c r="AH226" s="33">
        <f t="shared" si="94"/>
        <v>650678.87528808694</v>
      </c>
      <c r="AI226" s="33">
        <f t="shared" si="95"/>
        <v>650678.87528808694</v>
      </c>
    </row>
    <row r="227" spans="1:35" x14ac:dyDescent="0.2">
      <c r="A227" s="26" t="s">
        <v>415</v>
      </c>
      <c r="B227" s="26" t="s">
        <v>33</v>
      </c>
      <c r="C227" s="26" t="s">
        <v>34</v>
      </c>
      <c r="D227" s="27" t="s">
        <v>23</v>
      </c>
      <c r="E227" s="27">
        <v>520365.27850995545</v>
      </c>
      <c r="F227" s="28" t="str">
        <f t="shared" si="72"/>
        <v>Tier 3</v>
      </c>
      <c r="G227" s="29">
        <v>3562314</v>
      </c>
      <c r="H227" s="29">
        <v>520365.27850995545</v>
      </c>
      <c r="I227" s="30">
        <f t="shared" si="73"/>
        <v>-3041948.7214900446</v>
      </c>
      <c r="J227" s="31">
        <f t="shared" si="74"/>
        <v>0.85392492674425802</v>
      </c>
      <c r="K227" s="32"/>
      <c r="L227" s="33" t="str">
        <f t="shared" si="75"/>
        <v/>
      </c>
      <c r="M227" s="39"/>
      <c r="N227" s="33" t="str">
        <f t="shared" si="76"/>
        <v/>
      </c>
      <c r="O227" s="39"/>
      <c r="P227" s="33" t="str">
        <f t="shared" si="77"/>
        <v/>
      </c>
      <c r="Q227" s="33" t="str">
        <f t="shared" si="78"/>
        <v/>
      </c>
      <c r="R227" s="35" t="str">
        <f t="shared" si="79"/>
        <v/>
      </c>
      <c r="S227" s="33" t="str">
        <f t="shared" si="80"/>
        <v/>
      </c>
      <c r="T227" s="33" t="str">
        <f t="shared" si="81"/>
        <v/>
      </c>
      <c r="U227" s="33" t="str">
        <f t="shared" si="82"/>
        <v/>
      </c>
      <c r="V227" s="33" t="str">
        <f t="shared" si="83"/>
        <v/>
      </c>
      <c r="W227" s="39"/>
      <c r="X227" s="33">
        <f t="shared" si="84"/>
        <v>304194.87214900448</v>
      </c>
      <c r="Y227" s="33">
        <f t="shared" si="85"/>
        <v>178115.7</v>
      </c>
      <c r="Z227" s="35" t="str">
        <f t="shared" si="86"/>
        <v>Yes</v>
      </c>
      <c r="AA227" s="33">
        <f t="shared" si="87"/>
        <v>3258119.1278509954</v>
      </c>
      <c r="AB227" s="33">
        <f t="shared" si="88"/>
        <v>2953924.2557019913</v>
      </c>
      <c r="AC227" s="33">
        <f t="shared" si="89"/>
        <v>2649729.3835529867</v>
      </c>
      <c r="AD227" s="33">
        <f t="shared" si="90"/>
        <v>2345534.5114039821</v>
      </c>
      <c r="AE227" s="33">
        <f t="shared" si="91"/>
        <v>2041339.6392549777</v>
      </c>
      <c r="AF227" s="33">
        <f t="shared" si="92"/>
        <v>1737144.7671059733</v>
      </c>
      <c r="AG227" s="33">
        <f t="shared" si="93"/>
        <v>1432949.8949569687</v>
      </c>
      <c r="AH227" s="33">
        <f t="shared" si="94"/>
        <v>1128755.0228079644</v>
      </c>
      <c r="AI227" s="33">
        <f t="shared" si="95"/>
        <v>824560.15065895999</v>
      </c>
    </row>
    <row r="228" spans="1:35" x14ac:dyDescent="0.2">
      <c r="A228" s="26" t="s">
        <v>267</v>
      </c>
      <c r="B228" s="26" t="s">
        <v>416</v>
      </c>
      <c r="C228" s="26" t="s">
        <v>417</v>
      </c>
      <c r="D228" s="27" t="s">
        <v>21</v>
      </c>
      <c r="E228" s="27">
        <v>355594.90915766801</v>
      </c>
      <c r="F228" s="28" t="str">
        <f t="shared" si="72"/>
        <v>Tier 2</v>
      </c>
      <c r="G228" s="29">
        <v>420768</v>
      </c>
      <c r="H228" s="29">
        <v>355594.90915766801</v>
      </c>
      <c r="I228" s="30">
        <f t="shared" si="73"/>
        <v>-65173.090842331992</v>
      </c>
      <c r="J228" s="31">
        <f t="shared" si="74"/>
        <v>0.15489079692926266</v>
      </c>
      <c r="K228" s="32"/>
      <c r="L228" s="33" t="str">
        <f t="shared" si="75"/>
        <v/>
      </c>
      <c r="M228" s="39"/>
      <c r="N228" s="33" t="str">
        <f t="shared" si="76"/>
        <v/>
      </c>
      <c r="O228" s="39"/>
      <c r="P228" s="33">
        <f t="shared" si="77"/>
        <v>13034.618168466399</v>
      </c>
      <c r="Q228" s="33">
        <f t="shared" si="78"/>
        <v>21038.400000000001</v>
      </c>
      <c r="R228" s="35" t="str">
        <f t="shared" si="79"/>
        <v>No</v>
      </c>
      <c r="S228" s="33">
        <f t="shared" si="80"/>
        <v>399729.6</v>
      </c>
      <c r="T228" s="33">
        <f t="shared" si="81"/>
        <v>378691.2</v>
      </c>
      <c r="U228" s="33">
        <f t="shared" si="82"/>
        <v>357652.8</v>
      </c>
      <c r="V228" s="33">
        <f t="shared" si="83"/>
        <v>355594.90915766801</v>
      </c>
      <c r="W228" s="39"/>
      <c r="X228" s="33" t="str">
        <f t="shared" si="84"/>
        <v/>
      </c>
      <c r="Y228" s="33" t="str">
        <f t="shared" si="85"/>
        <v/>
      </c>
      <c r="Z228" s="35" t="str">
        <f t="shared" si="86"/>
        <v/>
      </c>
      <c r="AA228" s="33" t="str">
        <f t="shared" si="87"/>
        <v/>
      </c>
      <c r="AB228" s="33" t="str">
        <f t="shared" si="88"/>
        <v/>
      </c>
      <c r="AC228" s="33" t="str">
        <f t="shared" si="89"/>
        <v/>
      </c>
      <c r="AD228" s="33" t="str">
        <f t="shared" si="90"/>
        <v/>
      </c>
      <c r="AE228" s="33" t="str">
        <f t="shared" si="91"/>
        <v/>
      </c>
      <c r="AF228" s="33" t="str">
        <f t="shared" si="92"/>
        <v/>
      </c>
      <c r="AG228" s="33" t="str">
        <f t="shared" si="93"/>
        <v/>
      </c>
      <c r="AH228" s="33" t="str">
        <f t="shared" si="94"/>
        <v/>
      </c>
      <c r="AI228" s="33" t="str">
        <f t="shared" si="95"/>
        <v/>
      </c>
    </row>
    <row r="229" spans="1:35" x14ac:dyDescent="0.2">
      <c r="A229" s="26" t="s">
        <v>267</v>
      </c>
      <c r="B229" s="26" t="s">
        <v>308</v>
      </c>
      <c r="C229" s="26" t="s">
        <v>309</v>
      </c>
      <c r="D229" s="27" t="s">
        <v>23</v>
      </c>
      <c r="E229" s="27">
        <v>447997.70847041201</v>
      </c>
      <c r="F229" s="28" t="str">
        <f t="shared" si="72"/>
        <v>Tier 3</v>
      </c>
      <c r="G229" s="29">
        <v>973848</v>
      </c>
      <c r="H229" s="29">
        <v>447997.70847041201</v>
      </c>
      <c r="I229" s="30">
        <f t="shared" si="73"/>
        <v>-525850.29152958794</v>
      </c>
      <c r="J229" s="31">
        <f t="shared" si="74"/>
        <v>0.539971629586535</v>
      </c>
      <c r="K229" s="32"/>
      <c r="L229" s="33" t="str">
        <f t="shared" si="75"/>
        <v/>
      </c>
      <c r="M229" s="39"/>
      <c r="N229" s="33" t="str">
        <f t="shared" si="76"/>
        <v/>
      </c>
      <c r="O229" s="39"/>
      <c r="P229" s="33" t="str">
        <f t="shared" si="77"/>
        <v/>
      </c>
      <c r="Q229" s="33" t="str">
        <f t="shared" si="78"/>
        <v/>
      </c>
      <c r="R229" s="35" t="str">
        <f t="shared" si="79"/>
        <v/>
      </c>
      <c r="S229" s="33" t="str">
        <f t="shared" si="80"/>
        <v/>
      </c>
      <c r="T229" s="33" t="str">
        <f t="shared" si="81"/>
        <v/>
      </c>
      <c r="U229" s="33" t="str">
        <f t="shared" si="82"/>
        <v/>
      </c>
      <c r="V229" s="33" t="str">
        <f t="shared" si="83"/>
        <v/>
      </c>
      <c r="W229" s="39"/>
      <c r="X229" s="33">
        <f t="shared" si="84"/>
        <v>52585.029152958799</v>
      </c>
      <c r="Y229" s="33">
        <f t="shared" si="85"/>
        <v>48692.4</v>
      </c>
      <c r="Z229" s="35" t="str">
        <f t="shared" si="86"/>
        <v>Yes</v>
      </c>
      <c r="AA229" s="33">
        <f t="shared" si="87"/>
        <v>921262.97084704111</v>
      </c>
      <c r="AB229" s="33">
        <f t="shared" si="88"/>
        <v>868677.94169408246</v>
      </c>
      <c r="AC229" s="33">
        <f t="shared" si="89"/>
        <v>816092.91254112357</v>
      </c>
      <c r="AD229" s="33">
        <f t="shared" si="90"/>
        <v>763507.88338816469</v>
      </c>
      <c r="AE229" s="33">
        <f t="shared" si="91"/>
        <v>710922.85423520603</v>
      </c>
      <c r="AF229" s="33">
        <f t="shared" si="92"/>
        <v>658337.82508224715</v>
      </c>
      <c r="AG229" s="33">
        <f t="shared" si="93"/>
        <v>605752.79592928838</v>
      </c>
      <c r="AH229" s="33">
        <f t="shared" si="94"/>
        <v>553167.7667763296</v>
      </c>
      <c r="AI229" s="33">
        <f t="shared" si="95"/>
        <v>500582.73762337083</v>
      </c>
    </row>
    <row r="230" spans="1:35" x14ac:dyDescent="0.2">
      <c r="A230" s="26" t="s">
        <v>272</v>
      </c>
      <c r="B230" s="26" t="s">
        <v>396</v>
      </c>
      <c r="C230" s="26" t="s">
        <v>397</v>
      </c>
      <c r="D230" s="27" t="s">
        <v>23</v>
      </c>
      <c r="E230" s="27">
        <v>4218.7171048477603</v>
      </c>
      <c r="F230" s="28" t="str">
        <f t="shared" si="72"/>
        <v>Tier 3</v>
      </c>
      <c r="G230" s="29">
        <v>591738</v>
      </c>
      <c r="H230" s="29">
        <v>4218.7171048477603</v>
      </c>
      <c r="I230" s="30">
        <f t="shared" si="73"/>
        <v>-587519.28289515222</v>
      </c>
      <c r="J230" s="31">
        <f t="shared" si="74"/>
        <v>0.99287063344783033</v>
      </c>
      <c r="K230" s="32"/>
      <c r="L230" s="33" t="str">
        <f t="shared" si="75"/>
        <v/>
      </c>
      <c r="M230" s="39"/>
      <c r="N230" s="33" t="str">
        <f t="shared" si="76"/>
        <v/>
      </c>
      <c r="O230" s="39"/>
      <c r="P230" s="33" t="str">
        <f t="shared" si="77"/>
        <v/>
      </c>
      <c r="Q230" s="33" t="str">
        <f t="shared" si="78"/>
        <v/>
      </c>
      <c r="R230" s="35" t="str">
        <f t="shared" si="79"/>
        <v/>
      </c>
      <c r="S230" s="33" t="str">
        <f t="shared" si="80"/>
        <v/>
      </c>
      <c r="T230" s="33" t="str">
        <f t="shared" si="81"/>
        <v/>
      </c>
      <c r="U230" s="33" t="str">
        <f t="shared" si="82"/>
        <v/>
      </c>
      <c r="V230" s="33" t="str">
        <f t="shared" si="83"/>
        <v/>
      </c>
      <c r="W230" s="39"/>
      <c r="X230" s="33">
        <f t="shared" si="84"/>
        <v>58751.928289515228</v>
      </c>
      <c r="Y230" s="33">
        <f t="shared" si="85"/>
        <v>29586.9</v>
      </c>
      <c r="Z230" s="35" t="str">
        <f t="shared" si="86"/>
        <v>Yes</v>
      </c>
      <c r="AA230" s="33">
        <f t="shared" si="87"/>
        <v>532986.0717104848</v>
      </c>
      <c r="AB230" s="33">
        <f t="shared" si="88"/>
        <v>474234.1434209696</v>
      </c>
      <c r="AC230" s="33">
        <f t="shared" si="89"/>
        <v>415482.21513145429</v>
      </c>
      <c r="AD230" s="33">
        <f t="shared" si="90"/>
        <v>356730.28684193909</v>
      </c>
      <c r="AE230" s="33">
        <f t="shared" si="91"/>
        <v>297978.35855242389</v>
      </c>
      <c r="AF230" s="33">
        <f t="shared" si="92"/>
        <v>239226.43026290866</v>
      </c>
      <c r="AG230" s="33">
        <f t="shared" si="93"/>
        <v>180474.5019733934</v>
      </c>
      <c r="AH230" s="33">
        <f t="shared" si="94"/>
        <v>121722.57368387822</v>
      </c>
      <c r="AI230" s="33">
        <f t="shared" si="95"/>
        <v>62970.645394362989</v>
      </c>
    </row>
    <row r="231" spans="1:35" x14ac:dyDescent="0.2">
      <c r="A231" s="26" t="s">
        <v>293</v>
      </c>
      <c r="B231" s="26" t="s">
        <v>418</v>
      </c>
      <c r="C231" s="26" t="s">
        <v>419</v>
      </c>
      <c r="D231" s="27" t="s">
        <v>23</v>
      </c>
      <c r="E231" s="27">
        <v>1465553.75309889</v>
      </c>
      <c r="F231" s="28" t="str">
        <f t="shared" si="72"/>
        <v>Tier 3</v>
      </c>
      <c r="G231" s="29">
        <v>6725028</v>
      </c>
      <c r="H231" s="29">
        <v>1465553.75309889</v>
      </c>
      <c r="I231" s="30">
        <f t="shared" si="73"/>
        <v>-5259474.2469011098</v>
      </c>
      <c r="J231" s="31">
        <f t="shared" si="74"/>
        <v>0.78207469870773916</v>
      </c>
      <c r="K231" s="32"/>
      <c r="L231" s="33" t="str">
        <f t="shared" si="75"/>
        <v/>
      </c>
      <c r="M231" s="39"/>
      <c r="N231" s="33" t="str">
        <f t="shared" si="76"/>
        <v/>
      </c>
      <c r="O231" s="39"/>
      <c r="P231" s="33" t="str">
        <f t="shared" si="77"/>
        <v/>
      </c>
      <c r="Q231" s="33" t="str">
        <f t="shared" si="78"/>
        <v/>
      </c>
      <c r="R231" s="35" t="str">
        <f t="shared" si="79"/>
        <v/>
      </c>
      <c r="S231" s="33" t="str">
        <f t="shared" si="80"/>
        <v/>
      </c>
      <c r="T231" s="33" t="str">
        <f t="shared" si="81"/>
        <v/>
      </c>
      <c r="U231" s="33" t="str">
        <f t="shared" si="82"/>
        <v/>
      </c>
      <c r="V231" s="33" t="str">
        <f t="shared" si="83"/>
        <v/>
      </c>
      <c r="W231" s="39"/>
      <c r="X231" s="33">
        <f t="shared" si="84"/>
        <v>525947.42469011096</v>
      </c>
      <c r="Y231" s="33">
        <f t="shared" si="85"/>
        <v>336251.4</v>
      </c>
      <c r="Z231" s="35" t="str">
        <f t="shared" si="86"/>
        <v>Yes</v>
      </c>
      <c r="AA231" s="33">
        <f t="shared" si="87"/>
        <v>6199080.5753098894</v>
      </c>
      <c r="AB231" s="33">
        <f t="shared" si="88"/>
        <v>5673133.1506197779</v>
      </c>
      <c r="AC231" s="33">
        <f t="shared" si="89"/>
        <v>5147185.7259296663</v>
      </c>
      <c r="AD231" s="33">
        <f t="shared" si="90"/>
        <v>4621238.3012395557</v>
      </c>
      <c r="AE231" s="33">
        <f t="shared" si="91"/>
        <v>4095290.8765494451</v>
      </c>
      <c r="AF231" s="33">
        <f t="shared" si="92"/>
        <v>3569343.4518593336</v>
      </c>
      <c r="AG231" s="33">
        <f t="shared" si="93"/>
        <v>3043396.0271692229</v>
      </c>
      <c r="AH231" s="33">
        <f t="shared" si="94"/>
        <v>2517448.6024791119</v>
      </c>
      <c r="AI231" s="33">
        <f t="shared" si="95"/>
        <v>1991501.1777890008</v>
      </c>
    </row>
    <row r="232" spans="1:35" x14ac:dyDescent="0.2">
      <c r="A232" s="26" t="s">
        <v>293</v>
      </c>
      <c r="B232" s="26" t="s">
        <v>411</v>
      </c>
      <c r="C232" s="26" t="s">
        <v>412</v>
      </c>
      <c r="D232" s="27" t="s">
        <v>23</v>
      </c>
      <c r="E232" s="27">
        <v>88186.235318217805</v>
      </c>
      <c r="F232" s="28" t="str">
        <f t="shared" si="72"/>
        <v>Tier 3</v>
      </c>
      <c r="G232" s="29">
        <v>708354</v>
      </c>
      <c r="H232" s="29">
        <v>88186.235318217805</v>
      </c>
      <c r="I232" s="30">
        <f t="shared" si="73"/>
        <v>-620167.76468178222</v>
      </c>
      <c r="J232" s="31">
        <f t="shared" si="74"/>
        <v>0.87550541774562185</v>
      </c>
      <c r="K232" s="32"/>
      <c r="L232" s="33" t="str">
        <f t="shared" si="75"/>
        <v/>
      </c>
      <c r="M232" s="39"/>
      <c r="N232" s="33" t="str">
        <f t="shared" si="76"/>
        <v/>
      </c>
      <c r="O232" s="39"/>
      <c r="P232" s="33" t="str">
        <f t="shared" si="77"/>
        <v/>
      </c>
      <c r="Q232" s="33" t="str">
        <f t="shared" si="78"/>
        <v/>
      </c>
      <c r="R232" s="35" t="str">
        <f t="shared" si="79"/>
        <v/>
      </c>
      <c r="S232" s="33" t="str">
        <f t="shared" si="80"/>
        <v/>
      </c>
      <c r="T232" s="33" t="str">
        <f t="shared" si="81"/>
        <v/>
      </c>
      <c r="U232" s="33" t="str">
        <f t="shared" si="82"/>
        <v/>
      </c>
      <c r="V232" s="33" t="str">
        <f t="shared" si="83"/>
        <v/>
      </c>
      <c r="W232" s="39"/>
      <c r="X232" s="33">
        <f t="shared" si="84"/>
        <v>62016.776468178228</v>
      </c>
      <c r="Y232" s="33">
        <f t="shared" si="85"/>
        <v>35417.700000000004</v>
      </c>
      <c r="Z232" s="35" t="str">
        <f t="shared" si="86"/>
        <v>Yes</v>
      </c>
      <c r="AA232" s="33">
        <f t="shared" si="87"/>
        <v>646337.22353182174</v>
      </c>
      <c r="AB232" s="33">
        <f t="shared" si="88"/>
        <v>584320.4470636436</v>
      </c>
      <c r="AC232" s="33">
        <f t="shared" si="89"/>
        <v>522303.67059546534</v>
      </c>
      <c r="AD232" s="33">
        <f t="shared" si="90"/>
        <v>460286.89412728709</v>
      </c>
      <c r="AE232" s="33">
        <f t="shared" si="91"/>
        <v>398270.11765910895</v>
      </c>
      <c r="AF232" s="33">
        <f t="shared" si="92"/>
        <v>336253.34119093069</v>
      </c>
      <c r="AG232" s="33">
        <f t="shared" si="93"/>
        <v>274236.56472275243</v>
      </c>
      <c r="AH232" s="33">
        <f t="shared" si="94"/>
        <v>212219.78825457426</v>
      </c>
      <c r="AI232" s="33">
        <f t="shared" si="95"/>
        <v>150203.01178639603</v>
      </c>
    </row>
    <row r="233" spans="1:35" x14ac:dyDescent="0.2">
      <c r="A233" s="26" t="s">
        <v>296</v>
      </c>
      <c r="B233" s="26" t="s">
        <v>420</v>
      </c>
      <c r="C233" s="26" t="s">
        <v>421</v>
      </c>
      <c r="D233" s="27" t="s">
        <v>21</v>
      </c>
      <c r="E233" s="27">
        <v>3478143.3444832698</v>
      </c>
      <c r="F233" s="28" t="str">
        <f t="shared" si="72"/>
        <v>Tier 2</v>
      </c>
      <c r="G233" s="29">
        <v>4410498</v>
      </c>
      <c r="H233" s="29">
        <v>3478143.3444832698</v>
      </c>
      <c r="I233" s="30">
        <f t="shared" si="73"/>
        <v>-932354.65551673016</v>
      </c>
      <c r="J233" s="31">
        <f t="shared" si="74"/>
        <v>0.211394417482273</v>
      </c>
      <c r="K233" s="32"/>
      <c r="L233" s="33" t="str">
        <f t="shared" si="75"/>
        <v/>
      </c>
      <c r="M233" s="39"/>
      <c r="N233" s="33" t="str">
        <f t="shared" si="76"/>
        <v/>
      </c>
      <c r="O233" s="39"/>
      <c r="P233" s="33">
        <f t="shared" si="77"/>
        <v>186470.93110334605</v>
      </c>
      <c r="Q233" s="33">
        <f t="shared" si="78"/>
        <v>220524.90000000002</v>
      </c>
      <c r="R233" s="35" t="str">
        <f t="shared" si="79"/>
        <v>No</v>
      </c>
      <c r="S233" s="33">
        <f t="shared" si="80"/>
        <v>4189973.0999999996</v>
      </c>
      <c r="T233" s="33">
        <f t="shared" si="81"/>
        <v>3969448.2</v>
      </c>
      <c r="U233" s="33">
        <f t="shared" si="82"/>
        <v>3748923.3</v>
      </c>
      <c r="V233" s="33">
        <f t="shared" si="83"/>
        <v>3528398.4000000004</v>
      </c>
      <c r="W233" s="39"/>
      <c r="X233" s="33" t="str">
        <f t="shared" si="84"/>
        <v/>
      </c>
      <c r="Y233" s="33" t="str">
        <f t="shared" si="85"/>
        <v/>
      </c>
      <c r="Z233" s="35" t="str">
        <f t="shared" si="86"/>
        <v/>
      </c>
      <c r="AA233" s="33" t="str">
        <f t="shared" si="87"/>
        <v/>
      </c>
      <c r="AB233" s="33" t="str">
        <f t="shared" si="88"/>
        <v/>
      </c>
      <c r="AC233" s="33" t="str">
        <f t="shared" si="89"/>
        <v/>
      </c>
      <c r="AD233" s="33" t="str">
        <f t="shared" si="90"/>
        <v/>
      </c>
      <c r="AE233" s="33" t="str">
        <f t="shared" si="91"/>
        <v/>
      </c>
      <c r="AF233" s="33" t="str">
        <f t="shared" si="92"/>
        <v/>
      </c>
      <c r="AG233" s="33" t="str">
        <f t="shared" si="93"/>
        <v/>
      </c>
      <c r="AH233" s="33" t="str">
        <f t="shared" si="94"/>
        <v/>
      </c>
      <c r="AI233" s="33" t="str">
        <f t="shared" si="95"/>
        <v/>
      </c>
    </row>
    <row r="234" spans="1:35" x14ac:dyDescent="0.2">
      <c r="A234" s="26" t="s">
        <v>296</v>
      </c>
      <c r="B234" s="26" t="s">
        <v>422</v>
      </c>
      <c r="C234" s="26" t="s">
        <v>423</v>
      </c>
      <c r="D234" s="27" t="s">
        <v>23</v>
      </c>
      <c r="E234" s="27">
        <v>3784420.2840147088</v>
      </c>
      <c r="F234" s="28" t="str">
        <f t="shared" si="72"/>
        <v>Tier 3</v>
      </c>
      <c r="G234" s="29">
        <v>6872490</v>
      </c>
      <c r="H234" s="29">
        <v>3784420.2840147088</v>
      </c>
      <c r="I234" s="30">
        <f t="shared" si="73"/>
        <v>-3088069.7159852912</v>
      </c>
      <c r="J234" s="31">
        <f t="shared" si="74"/>
        <v>0.44933782602598055</v>
      </c>
      <c r="K234" s="32"/>
      <c r="L234" s="33" t="str">
        <f t="shared" si="75"/>
        <v/>
      </c>
      <c r="M234" s="39"/>
      <c r="N234" s="33" t="str">
        <f t="shared" si="76"/>
        <v/>
      </c>
      <c r="O234" s="39"/>
      <c r="P234" s="33" t="str">
        <f t="shared" si="77"/>
        <v/>
      </c>
      <c r="Q234" s="33" t="str">
        <f t="shared" si="78"/>
        <v/>
      </c>
      <c r="R234" s="35" t="str">
        <f t="shared" si="79"/>
        <v/>
      </c>
      <c r="S234" s="33" t="str">
        <f t="shared" si="80"/>
        <v/>
      </c>
      <c r="T234" s="33" t="str">
        <f t="shared" si="81"/>
        <v/>
      </c>
      <c r="U234" s="33" t="str">
        <f t="shared" si="82"/>
        <v/>
      </c>
      <c r="V234" s="33" t="str">
        <f t="shared" si="83"/>
        <v/>
      </c>
      <c r="W234" s="39"/>
      <c r="X234" s="33">
        <f t="shared" si="84"/>
        <v>308806.97159852914</v>
      </c>
      <c r="Y234" s="33">
        <f t="shared" si="85"/>
        <v>343624.5</v>
      </c>
      <c r="Z234" s="35" t="str">
        <f t="shared" si="86"/>
        <v>No</v>
      </c>
      <c r="AA234" s="33">
        <f t="shared" si="87"/>
        <v>6528865.5</v>
      </c>
      <c r="AB234" s="33">
        <f t="shared" si="88"/>
        <v>6185241</v>
      </c>
      <c r="AC234" s="33">
        <f t="shared" si="89"/>
        <v>5841616.5</v>
      </c>
      <c r="AD234" s="33">
        <f t="shared" si="90"/>
        <v>5497992</v>
      </c>
      <c r="AE234" s="33">
        <f t="shared" si="91"/>
        <v>5154367.5</v>
      </c>
      <c r="AF234" s="33">
        <f t="shared" si="92"/>
        <v>4810743</v>
      </c>
      <c r="AG234" s="33">
        <f t="shared" si="93"/>
        <v>4467118.5</v>
      </c>
      <c r="AH234" s="33">
        <f t="shared" si="94"/>
        <v>4123494</v>
      </c>
      <c r="AI234" s="33">
        <f t="shared" si="95"/>
        <v>3784420.2840147088</v>
      </c>
    </row>
    <row r="235" spans="1:35" x14ac:dyDescent="0.2">
      <c r="A235" s="26" t="s">
        <v>296</v>
      </c>
      <c r="B235" s="26" t="s">
        <v>424</v>
      </c>
      <c r="C235" s="26" t="s">
        <v>425</v>
      </c>
      <c r="D235" s="27" t="s">
        <v>23</v>
      </c>
      <c r="E235" s="27">
        <v>3635530.5642675301</v>
      </c>
      <c r="F235" s="28" t="str">
        <f t="shared" si="72"/>
        <v>Tier 3</v>
      </c>
      <c r="G235" s="29">
        <v>5278944</v>
      </c>
      <c r="H235" s="29">
        <v>3635530.5642675301</v>
      </c>
      <c r="I235" s="30">
        <f t="shared" si="73"/>
        <v>-1643413.4357324699</v>
      </c>
      <c r="J235" s="31">
        <f t="shared" si="74"/>
        <v>0.31131480760782271</v>
      </c>
      <c r="K235" s="32"/>
      <c r="L235" s="33" t="str">
        <f t="shared" si="75"/>
        <v/>
      </c>
      <c r="M235" s="39"/>
      <c r="N235" s="33" t="str">
        <f t="shared" si="76"/>
        <v/>
      </c>
      <c r="O235" s="39"/>
      <c r="P235" s="33" t="str">
        <f t="shared" si="77"/>
        <v/>
      </c>
      <c r="Q235" s="33" t="str">
        <f t="shared" si="78"/>
        <v/>
      </c>
      <c r="R235" s="35" t="str">
        <f t="shared" si="79"/>
        <v/>
      </c>
      <c r="S235" s="33" t="str">
        <f t="shared" si="80"/>
        <v/>
      </c>
      <c r="T235" s="33" t="str">
        <f t="shared" si="81"/>
        <v/>
      </c>
      <c r="U235" s="33" t="str">
        <f t="shared" si="82"/>
        <v/>
      </c>
      <c r="V235" s="33" t="str">
        <f t="shared" si="83"/>
        <v/>
      </c>
      <c r="W235" s="39"/>
      <c r="X235" s="33">
        <f t="shared" si="84"/>
        <v>164341.343573247</v>
      </c>
      <c r="Y235" s="33">
        <f t="shared" si="85"/>
        <v>263947.2</v>
      </c>
      <c r="Z235" s="35" t="str">
        <f t="shared" si="86"/>
        <v>No</v>
      </c>
      <c r="AA235" s="33">
        <f t="shared" si="87"/>
        <v>5014996.8</v>
      </c>
      <c r="AB235" s="33">
        <f t="shared" si="88"/>
        <v>4751049.6000000006</v>
      </c>
      <c r="AC235" s="33">
        <f t="shared" si="89"/>
        <v>4487102.3999999994</v>
      </c>
      <c r="AD235" s="33">
        <f t="shared" si="90"/>
        <v>4223155.2</v>
      </c>
      <c r="AE235" s="33">
        <f t="shared" si="91"/>
        <v>3959208</v>
      </c>
      <c r="AF235" s="33">
        <f t="shared" si="92"/>
        <v>3695260.8</v>
      </c>
      <c r="AG235" s="33">
        <f t="shared" si="93"/>
        <v>3635530.5642675301</v>
      </c>
      <c r="AH235" s="33">
        <f t="shared" si="94"/>
        <v>3635530.5642675301</v>
      </c>
      <c r="AI235" s="33">
        <f t="shared" si="95"/>
        <v>3635530.5642675301</v>
      </c>
    </row>
    <row r="236" spans="1:35" x14ac:dyDescent="0.2">
      <c r="A236" s="26" t="s">
        <v>296</v>
      </c>
      <c r="B236" s="26" t="s">
        <v>426</v>
      </c>
      <c r="C236" s="26" t="s">
        <v>427</v>
      </c>
      <c r="D236" s="27" t="s">
        <v>27</v>
      </c>
      <c r="E236" s="27">
        <v>782695.13989852776</v>
      </c>
      <c r="F236" s="28" t="str">
        <f t="shared" si="72"/>
        <v>A-CAM &gt; HC Legacy</v>
      </c>
      <c r="G236" s="29">
        <v>75396</v>
      </c>
      <c r="H236" s="29">
        <v>1039759.74834374</v>
      </c>
      <c r="I236" s="30">
        <f t="shared" si="73"/>
        <v>964363.74834374001</v>
      </c>
      <c r="J236" s="31">
        <f t="shared" si="74"/>
        <v>12.790648686186801</v>
      </c>
      <c r="K236" s="32"/>
      <c r="L236" s="33">
        <f t="shared" si="75"/>
        <v>1039759.74834374</v>
      </c>
      <c r="M236" s="39"/>
      <c r="N236" s="33" t="str">
        <f t="shared" si="76"/>
        <v/>
      </c>
      <c r="O236" s="39"/>
      <c r="P236" s="33" t="str">
        <f t="shared" si="77"/>
        <v/>
      </c>
      <c r="Q236" s="33" t="str">
        <f t="shared" si="78"/>
        <v/>
      </c>
      <c r="R236" s="35" t="str">
        <f t="shared" si="79"/>
        <v/>
      </c>
      <c r="S236" s="33" t="str">
        <f t="shared" si="80"/>
        <v/>
      </c>
      <c r="T236" s="33" t="str">
        <f t="shared" si="81"/>
        <v/>
      </c>
      <c r="U236" s="33" t="str">
        <f t="shared" si="82"/>
        <v/>
      </c>
      <c r="V236" s="33" t="str">
        <f t="shared" si="83"/>
        <v/>
      </c>
      <c r="W236" s="39"/>
      <c r="X236" s="33" t="str">
        <f t="shared" si="84"/>
        <v/>
      </c>
      <c r="Y236" s="33" t="str">
        <f t="shared" si="85"/>
        <v/>
      </c>
      <c r="Z236" s="35" t="str">
        <f t="shared" si="86"/>
        <v/>
      </c>
      <c r="AA236" s="33" t="str">
        <f t="shared" si="87"/>
        <v/>
      </c>
      <c r="AB236" s="33" t="str">
        <f t="shared" si="88"/>
        <v/>
      </c>
      <c r="AC236" s="33" t="str">
        <f t="shared" si="89"/>
        <v/>
      </c>
      <c r="AD236" s="33" t="str">
        <f t="shared" si="90"/>
        <v/>
      </c>
      <c r="AE236" s="33" t="str">
        <f t="shared" si="91"/>
        <v/>
      </c>
      <c r="AF236" s="33" t="str">
        <f t="shared" si="92"/>
        <v/>
      </c>
      <c r="AG236" s="33" t="str">
        <f t="shared" si="93"/>
        <v/>
      </c>
      <c r="AH236" s="33" t="str">
        <f t="shared" si="94"/>
        <v/>
      </c>
      <c r="AI236" s="33" t="str">
        <f t="shared" si="95"/>
        <v/>
      </c>
    </row>
    <row r="237" spans="1:35" x14ac:dyDescent="0.2">
      <c r="A237" s="26" t="s">
        <v>318</v>
      </c>
      <c r="B237" s="26" t="s">
        <v>384</v>
      </c>
      <c r="C237" s="26" t="s">
        <v>385</v>
      </c>
      <c r="D237" s="27" t="s">
        <v>23</v>
      </c>
      <c r="E237" s="27">
        <v>14400</v>
      </c>
      <c r="F237" s="28" t="str">
        <f t="shared" si="72"/>
        <v>Tier 3</v>
      </c>
      <c r="G237" s="29">
        <v>24930</v>
      </c>
      <c r="H237" s="29">
        <v>14400</v>
      </c>
      <c r="I237" s="30">
        <f t="shared" si="73"/>
        <v>-10530</v>
      </c>
      <c r="J237" s="31">
        <f t="shared" si="74"/>
        <v>0.42238267148014441</v>
      </c>
      <c r="K237" s="32"/>
      <c r="L237" s="33" t="str">
        <f t="shared" si="75"/>
        <v/>
      </c>
      <c r="M237" s="39"/>
      <c r="N237" s="33" t="str">
        <f t="shared" si="76"/>
        <v/>
      </c>
      <c r="O237" s="39"/>
      <c r="P237" s="33" t="str">
        <f t="shared" si="77"/>
        <v/>
      </c>
      <c r="Q237" s="33" t="str">
        <f t="shared" si="78"/>
        <v/>
      </c>
      <c r="R237" s="35" t="str">
        <f t="shared" si="79"/>
        <v/>
      </c>
      <c r="S237" s="33" t="str">
        <f t="shared" si="80"/>
        <v/>
      </c>
      <c r="T237" s="33" t="str">
        <f t="shared" si="81"/>
        <v/>
      </c>
      <c r="U237" s="33" t="str">
        <f t="shared" si="82"/>
        <v/>
      </c>
      <c r="V237" s="33" t="str">
        <f t="shared" si="83"/>
        <v/>
      </c>
      <c r="W237" s="39"/>
      <c r="X237" s="33">
        <f t="shared" si="84"/>
        <v>1053</v>
      </c>
      <c r="Y237" s="33">
        <f t="shared" si="85"/>
        <v>1246.5</v>
      </c>
      <c r="Z237" s="35" t="str">
        <f t="shared" si="86"/>
        <v>No</v>
      </c>
      <c r="AA237" s="33">
        <f t="shared" si="87"/>
        <v>23683.5</v>
      </c>
      <c r="AB237" s="33">
        <f t="shared" si="88"/>
        <v>22437</v>
      </c>
      <c r="AC237" s="33">
        <f t="shared" si="89"/>
        <v>21190.5</v>
      </c>
      <c r="AD237" s="33">
        <f t="shared" si="90"/>
        <v>19944</v>
      </c>
      <c r="AE237" s="33">
        <f t="shared" si="91"/>
        <v>18697.5</v>
      </c>
      <c r="AF237" s="33">
        <f t="shared" si="92"/>
        <v>17451</v>
      </c>
      <c r="AG237" s="33">
        <f t="shared" si="93"/>
        <v>16204.5</v>
      </c>
      <c r="AH237" s="33">
        <f t="shared" si="94"/>
        <v>14958</v>
      </c>
      <c r="AI237" s="33">
        <f t="shared" si="95"/>
        <v>14400</v>
      </c>
    </row>
    <row r="238" spans="1:35" x14ac:dyDescent="0.2">
      <c r="A238" s="26" t="s">
        <v>318</v>
      </c>
      <c r="B238" s="26" t="s">
        <v>42</v>
      </c>
      <c r="C238" s="26" t="s">
        <v>43</v>
      </c>
      <c r="D238" s="27" t="s">
        <v>23</v>
      </c>
      <c r="E238" s="27">
        <v>44326.371398415598</v>
      </c>
      <c r="F238" s="28" t="str">
        <f t="shared" si="72"/>
        <v>Tier 3</v>
      </c>
      <c r="G238" s="29">
        <v>172980</v>
      </c>
      <c r="H238" s="29">
        <v>44326.371398415598</v>
      </c>
      <c r="I238" s="30">
        <f t="shared" si="73"/>
        <v>-128653.62860158441</v>
      </c>
      <c r="J238" s="31">
        <f t="shared" si="74"/>
        <v>0.74374857556702745</v>
      </c>
      <c r="K238" s="32"/>
      <c r="L238" s="33" t="str">
        <f t="shared" si="75"/>
        <v/>
      </c>
      <c r="M238" s="39"/>
      <c r="N238" s="33" t="str">
        <f t="shared" si="76"/>
        <v/>
      </c>
      <c r="O238" s="39"/>
      <c r="P238" s="33" t="str">
        <f t="shared" si="77"/>
        <v/>
      </c>
      <c r="Q238" s="33" t="str">
        <f t="shared" si="78"/>
        <v/>
      </c>
      <c r="R238" s="35" t="str">
        <f t="shared" si="79"/>
        <v/>
      </c>
      <c r="S238" s="33" t="str">
        <f t="shared" si="80"/>
        <v/>
      </c>
      <c r="T238" s="33" t="str">
        <f t="shared" si="81"/>
        <v/>
      </c>
      <c r="U238" s="33" t="str">
        <f t="shared" si="82"/>
        <v/>
      </c>
      <c r="V238" s="33" t="str">
        <f t="shared" si="83"/>
        <v/>
      </c>
      <c r="W238" s="39"/>
      <c r="X238" s="33">
        <f t="shared" si="84"/>
        <v>12865.362860158442</v>
      </c>
      <c r="Y238" s="33">
        <f t="shared" si="85"/>
        <v>8649</v>
      </c>
      <c r="Z238" s="35" t="str">
        <f t="shared" si="86"/>
        <v>Yes</v>
      </c>
      <c r="AA238" s="33">
        <f t="shared" si="87"/>
        <v>160114.63713984156</v>
      </c>
      <c r="AB238" s="33">
        <f t="shared" si="88"/>
        <v>147249.27427968313</v>
      </c>
      <c r="AC238" s="33">
        <f t="shared" si="89"/>
        <v>134383.91141952467</v>
      </c>
      <c r="AD238" s="33">
        <f t="shared" si="90"/>
        <v>121518.54855936623</v>
      </c>
      <c r="AE238" s="33">
        <f t="shared" si="91"/>
        <v>108653.1856992078</v>
      </c>
      <c r="AF238" s="33">
        <f t="shared" si="92"/>
        <v>95787.82283904936</v>
      </c>
      <c r="AG238" s="33">
        <f t="shared" si="93"/>
        <v>82922.459978890925</v>
      </c>
      <c r="AH238" s="33">
        <f t="shared" si="94"/>
        <v>70057.09711873249</v>
      </c>
      <c r="AI238" s="33">
        <f t="shared" si="95"/>
        <v>57191.734258574041</v>
      </c>
    </row>
    <row r="239" spans="1:35" x14ac:dyDescent="0.2">
      <c r="A239" s="26" t="s">
        <v>321</v>
      </c>
      <c r="B239" s="26" t="s">
        <v>428</v>
      </c>
      <c r="C239" s="26" t="s">
        <v>429</v>
      </c>
      <c r="D239" s="27" t="s">
        <v>23</v>
      </c>
      <c r="E239" s="27">
        <v>1008845.87645988</v>
      </c>
      <c r="F239" s="28" t="str">
        <f t="shared" si="72"/>
        <v>Tier 3</v>
      </c>
      <c r="G239" s="29">
        <v>10346511</v>
      </c>
      <c r="H239" s="29">
        <v>1008845.87645988</v>
      </c>
      <c r="I239" s="30">
        <f t="shared" si="73"/>
        <v>-9337665.1235401202</v>
      </c>
      <c r="J239" s="31">
        <f t="shared" si="74"/>
        <v>0.90249409907746869</v>
      </c>
      <c r="K239" s="32"/>
      <c r="L239" s="33" t="str">
        <f t="shared" si="75"/>
        <v/>
      </c>
      <c r="M239" s="39"/>
      <c r="N239" s="33" t="str">
        <f t="shared" si="76"/>
        <v/>
      </c>
      <c r="O239" s="39"/>
      <c r="P239" s="33" t="str">
        <f t="shared" si="77"/>
        <v/>
      </c>
      <c r="Q239" s="33" t="str">
        <f t="shared" si="78"/>
        <v/>
      </c>
      <c r="R239" s="35" t="str">
        <f t="shared" si="79"/>
        <v/>
      </c>
      <c r="S239" s="33" t="str">
        <f t="shared" si="80"/>
        <v/>
      </c>
      <c r="T239" s="33" t="str">
        <f t="shared" si="81"/>
        <v/>
      </c>
      <c r="U239" s="33" t="str">
        <f t="shared" si="82"/>
        <v/>
      </c>
      <c r="V239" s="33" t="str">
        <f t="shared" si="83"/>
        <v/>
      </c>
      <c r="W239" s="39"/>
      <c r="X239" s="33">
        <f t="shared" si="84"/>
        <v>933766.51235401211</v>
      </c>
      <c r="Y239" s="33">
        <f t="shared" si="85"/>
        <v>517325.55000000005</v>
      </c>
      <c r="Z239" s="35" t="str">
        <f t="shared" si="86"/>
        <v>Yes</v>
      </c>
      <c r="AA239" s="33">
        <f t="shared" si="87"/>
        <v>9412744.4876459874</v>
      </c>
      <c r="AB239" s="33">
        <f t="shared" si="88"/>
        <v>8478977.9752919767</v>
      </c>
      <c r="AC239" s="33">
        <f t="shared" si="89"/>
        <v>7545211.4629379632</v>
      </c>
      <c r="AD239" s="33">
        <f t="shared" si="90"/>
        <v>6611444.9505839515</v>
      </c>
      <c r="AE239" s="33">
        <f t="shared" si="91"/>
        <v>5677678.4382299399</v>
      </c>
      <c r="AF239" s="33">
        <f t="shared" si="92"/>
        <v>4743911.9258759283</v>
      </c>
      <c r="AG239" s="33">
        <f t="shared" si="93"/>
        <v>3810145.4135219157</v>
      </c>
      <c r="AH239" s="33">
        <f t="shared" si="94"/>
        <v>2876378.901167904</v>
      </c>
      <c r="AI239" s="33">
        <f t="shared" si="95"/>
        <v>1942612.3888138921</v>
      </c>
    </row>
    <row r="240" spans="1:35" x14ac:dyDescent="0.2">
      <c r="A240" s="26" t="s">
        <v>327</v>
      </c>
      <c r="B240" s="26" t="s">
        <v>33</v>
      </c>
      <c r="C240" s="26" t="s">
        <v>34</v>
      </c>
      <c r="D240" s="27" t="s">
        <v>21</v>
      </c>
      <c r="E240" s="27">
        <v>7176061.4656674489</v>
      </c>
      <c r="F240" s="28" t="str">
        <f t="shared" si="72"/>
        <v>Tier 2</v>
      </c>
      <c r="G240" s="29">
        <v>8155932</v>
      </c>
      <c r="H240" s="29">
        <v>7176061.4656674489</v>
      </c>
      <c r="I240" s="30">
        <f t="shared" si="73"/>
        <v>-979870.53433255106</v>
      </c>
      <c r="J240" s="31">
        <f t="shared" si="74"/>
        <v>0.12014206767939593</v>
      </c>
      <c r="K240" s="32"/>
      <c r="L240" s="33" t="str">
        <f t="shared" si="75"/>
        <v/>
      </c>
      <c r="M240" s="39"/>
      <c r="N240" s="33" t="str">
        <f t="shared" si="76"/>
        <v/>
      </c>
      <c r="O240" s="39"/>
      <c r="P240" s="33">
        <f t="shared" si="77"/>
        <v>195974.10686651024</v>
      </c>
      <c r="Q240" s="33">
        <f t="shared" si="78"/>
        <v>407796.60000000003</v>
      </c>
      <c r="R240" s="35" t="str">
        <f t="shared" si="79"/>
        <v>No</v>
      </c>
      <c r="S240" s="33">
        <f t="shared" si="80"/>
        <v>7748135.3999999994</v>
      </c>
      <c r="T240" s="33">
        <f t="shared" si="81"/>
        <v>7340338.7999999998</v>
      </c>
      <c r="U240" s="33">
        <f t="shared" si="82"/>
        <v>7176061.4656674489</v>
      </c>
      <c r="V240" s="33">
        <f t="shared" si="83"/>
        <v>7176061.4656674489</v>
      </c>
      <c r="W240" s="39"/>
      <c r="X240" s="33" t="str">
        <f t="shared" si="84"/>
        <v/>
      </c>
      <c r="Y240" s="33" t="str">
        <f t="shared" si="85"/>
        <v/>
      </c>
      <c r="Z240" s="35" t="str">
        <f t="shared" si="86"/>
        <v/>
      </c>
      <c r="AA240" s="33" t="str">
        <f t="shared" si="87"/>
        <v/>
      </c>
      <c r="AB240" s="33" t="str">
        <f t="shared" si="88"/>
        <v/>
      </c>
      <c r="AC240" s="33" t="str">
        <f t="shared" si="89"/>
        <v/>
      </c>
      <c r="AD240" s="33" t="str">
        <f t="shared" si="90"/>
        <v/>
      </c>
      <c r="AE240" s="33" t="str">
        <f t="shared" si="91"/>
        <v/>
      </c>
      <c r="AF240" s="33" t="str">
        <f t="shared" si="92"/>
        <v/>
      </c>
      <c r="AG240" s="33" t="str">
        <f t="shared" si="93"/>
        <v/>
      </c>
      <c r="AH240" s="33" t="str">
        <f t="shared" si="94"/>
        <v/>
      </c>
      <c r="AI240" s="33" t="str">
        <f t="shared" si="95"/>
        <v/>
      </c>
    </row>
    <row r="241" spans="1:36" x14ac:dyDescent="0.2">
      <c r="A241" s="26" t="s">
        <v>330</v>
      </c>
      <c r="B241" s="26" t="s">
        <v>430</v>
      </c>
      <c r="C241" s="26" t="s">
        <v>431</v>
      </c>
      <c r="D241" s="27" t="s">
        <v>23</v>
      </c>
      <c r="E241" s="27">
        <v>1993282.5895384001</v>
      </c>
      <c r="F241" s="28" t="str">
        <f t="shared" si="72"/>
        <v>Tier 3</v>
      </c>
      <c r="G241" s="29">
        <v>5923788</v>
      </c>
      <c r="H241" s="29">
        <v>1993282.5895384001</v>
      </c>
      <c r="I241" s="30">
        <f t="shared" si="73"/>
        <v>-3930505.4104615999</v>
      </c>
      <c r="J241" s="31">
        <f t="shared" si="74"/>
        <v>0.66351216661730639</v>
      </c>
      <c r="K241" s="32"/>
      <c r="L241" s="33" t="str">
        <f t="shared" si="75"/>
        <v/>
      </c>
      <c r="M241" s="39"/>
      <c r="N241" s="33" t="str">
        <f t="shared" si="76"/>
        <v/>
      </c>
      <c r="O241" s="39"/>
      <c r="P241" s="33" t="str">
        <f t="shared" si="77"/>
        <v/>
      </c>
      <c r="Q241" s="33" t="str">
        <f t="shared" si="78"/>
        <v/>
      </c>
      <c r="R241" s="35" t="str">
        <f t="shared" si="79"/>
        <v/>
      </c>
      <c r="S241" s="33" t="str">
        <f t="shared" si="80"/>
        <v/>
      </c>
      <c r="T241" s="33" t="str">
        <f t="shared" si="81"/>
        <v/>
      </c>
      <c r="U241" s="33" t="str">
        <f t="shared" si="82"/>
        <v/>
      </c>
      <c r="V241" s="33" t="str">
        <f t="shared" si="83"/>
        <v/>
      </c>
      <c r="W241" s="39"/>
      <c r="X241" s="33">
        <f t="shared" si="84"/>
        <v>393050.54104616004</v>
      </c>
      <c r="Y241" s="33">
        <f t="shared" si="85"/>
        <v>296189.40000000002</v>
      </c>
      <c r="Z241" s="35" t="str">
        <f t="shared" si="86"/>
        <v>Yes</v>
      </c>
      <c r="AA241" s="33">
        <f t="shared" si="87"/>
        <v>5530737.4589538407</v>
      </c>
      <c r="AB241" s="33">
        <f t="shared" si="88"/>
        <v>5137686.9179076804</v>
      </c>
      <c r="AC241" s="33">
        <f t="shared" si="89"/>
        <v>4744636.3768615201</v>
      </c>
      <c r="AD241" s="33">
        <f t="shared" si="90"/>
        <v>4351585.8358153598</v>
      </c>
      <c r="AE241" s="33">
        <f t="shared" si="91"/>
        <v>3958535.2947692</v>
      </c>
      <c r="AF241" s="33">
        <f t="shared" si="92"/>
        <v>3565484.7537230402</v>
      </c>
      <c r="AG241" s="33">
        <f t="shared" si="93"/>
        <v>3172434.2126768799</v>
      </c>
      <c r="AH241" s="33">
        <f t="shared" si="94"/>
        <v>2779383.6716307201</v>
      </c>
      <c r="AI241" s="33">
        <f t="shared" si="95"/>
        <v>2386333.1305845603</v>
      </c>
    </row>
    <row r="242" spans="1:36" x14ac:dyDescent="0.2">
      <c r="A242" s="26" t="s">
        <v>330</v>
      </c>
      <c r="B242" s="26" t="s">
        <v>432</v>
      </c>
      <c r="C242" s="26" t="s">
        <v>433</v>
      </c>
      <c r="D242" s="27" t="s">
        <v>23</v>
      </c>
      <c r="E242" s="27">
        <v>3021155.5517237899</v>
      </c>
      <c r="F242" s="28" t="str">
        <f t="shared" si="72"/>
        <v>Tier 3</v>
      </c>
      <c r="G242" s="29">
        <v>4378854</v>
      </c>
      <c r="H242" s="29">
        <v>3021155.5517237899</v>
      </c>
      <c r="I242" s="30">
        <f t="shared" si="73"/>
        <v>-1357698.4482762101</v>
      </c>
      <c r="J242" s="31">
        <f t="shared" si="74"/>
        <v>0.31005793942346788</v>
      </c>
      <c r="K242" s="32"/>
      <c r="L242" s="33" t="str">
        <f t="shared" si="75"/>
        <v/>
      </c>
      <c r="M242" s="39"/>
      <c r="N242" s="33" t="str">
        <f t="shared" si="76"/>
        <v/>
      </c>
      <c r="O242" s="39"/>
      <c r="P242" s="33" t="str">
        <f t="shared" si="77"/>
        <v/>
      </c>
      <c r="Q242" s="33" t="str">
        <f t="shared" si="78"/>
        <v/>
      </c>
      <c r="R242" s="35" t="str">
        <f t="shared" si="79"/>
        <v/>
      </c>
      <c r="S242" s="33" t="str">
        <f t="shared" si="80"/>
        <v/>
      </c>
      <c r="T242" s="33" t="str">
        <f t="shared" si="81"/>
        <v/>
      </c>
      <c r="U242" s="33" t="str">
        <f t="shared" si="82"/>
        <v/>
      </c>
      <c r="V242" s="33" t="str">
        <f t="shared" si="83"/>
        <v/>
      </c>
      <c r="W242" s="39"/>
      <c r="X242" s="33">
        <f t="shared" si="84"/>
        <v>135769.84482762101</v>
      </c>
      <c r="Y242" s="33">
        <f t="shared" si="85"/>
        <v>218942.7</v>
      </c>
      <c r="Z242" s="35" t="str">
        <f t="shared" si="86"/>
        <v>No</v>
      </c>
      <c r="AA242" s="33">
        <f t="shared" si="87"/>
        <v>4159911.3</v>
      </c>
      <c r="AB242" s="33">
        <f t="shared" si="88"/>
        <v>3940968.6</v>
      </c>
      <c r="AC242" s="33">
        <f t="shared" si="89"/>
        <v>3722025.9</v>
      </c>
      <c r="AD242" s="33">
        <f t="shared" si="90"/>
        <v>3503083.2</v>
      </c>
      <c r="AE242" s="33">
        <f t="shared" si="91"/>
        <v>3284140.5</v>
      </c>
      <c r="AF242" s="33">
        <f t="shared" si="92"/>
        <v>3065197.8</v>
      </c>
      <c r="AG242" s="33">
        <f t="shared" si="93"/>
        <v>3021155.5517237899</v>
      </c>
      <c r="AH242" s="33">
        <f t="shared" si="94"/>
        <v>3021155.5517237899</v>
      </c>
      <c r="AI242" s="33">
        <f t="shared" si="95"/>
        <v>3021155.5517237899</v>
      </c>
    </row>
    <row r="243" spans="1:36" x14ac:dyDescent="0.2">
      <c r="A243" s="26" t="s">
        <v>330</v>
      </c>
      <c r="B243" s="26" t="s">
        <v>434</v>
      </c>
      <c r="C243" s="26" t="s">
        <v>435</v>
      </c>
      <c r="D243" s="27" t="s">
        <v>21</v>
      </c>
      <c r="E243" s="27">
        <v>2102229.8234936199</v>
      </c>
      <c r="F243" s="28" t="str">
        <f t="shared" si="72"/>
        <v>Tier 2</v>
      </c>
      <c r="G243" s="29">
        <v>2411607</v>
      </c>
      <c r="H243" s="29">
        <v>2102229.8234936199</v>
      </c>
      <c r="I243" s="30">
        <f t="shared" si="73"/>
        <v>-309377.17650638008</v>
      </c>
      <c r="J243" s="31">
        <f t="shared" si="74"/>
        <v>0.12828673017883099</v>
      </c>
      <c r="K243" s="32"/>
      <c r="L243" s="33" t="str">
        <f t="shared" si="75"/>
        <v/>
      </c>
      <c r="M243" s="39"/>
      <c r="N243" s="33" t="str">
        <f t="shared" si="76"/>
        <v/>
      </c>
      <c r="O243" s="39"/>
      <c r="P243" s="33">
        <f t="shared" si="77"/>
        <v>61875.435301276018</v>
      </c>
      <c r="Q243" s="33">
        <f t="shared" si="78"/>
        <v>120580.35</v>
      </c>
      <c r="R243" s="35" t="str">
        <f t="shared" si="79"/>
        <v>No</v>
      </c>
      <c r="S243" s="33">
        <f t="shared" si="80"/>
        <v>2291026.65</v>
      </c>
      <c r="T243" s="33">
        <f t="shared" si="81"/>
        <v>2170446.3000000003</v>
      </c>
      <c r="U243" s="33">
        <f t="shared" si="82"/>
        <v>2102229.8234936199</v>
      </c>
      <c r="V243" s="33">
        <f t="shared" si="83"/>
        <v>2102229.8234936199</v>
      </c>
      <c r="W243" s="39"/>
      <c r="X243" s="33" t="str">
        <f t="shared" si="84"/>
        <v/>
      </c>
      <c r="Y243" s="33" t="str">
        <f t="shared" si="85"/>
        <v/>
      </c>
      <c r="Z243" s="35" t="str">
        <f t="shared" si="86"/>
        <v/>
      </c>
      <c r="AA243" s="33" t="str">
        <f t="shared" si="87"/>
        <v/>
      </c>
      <c r="AB243" s="33" t="str">
        <f t="shared" si="88"/>
        <v/>
      </c>
      <c r="AC243" s="33" t="str">
        <f t="shared" si="89"/>
        <v/>
      </c>
      <c r="AD243" s="33" t="str">
        <f t="shared" si="90"/>
        <v/>
      </c>
      <c r="AE243" s="33" t="str">
        <f t="shared" si="91"/>
        <v/>
      </c>
      <c r="AF243" s="33" t="str">
        <f t="shared" si="92"/>
        <v/>
      </c>
      <c r="AG243" s="33" t="str">
        <f t="shared" si="93"/>
        <v/>
      </c>
      <c r="AH243" s="33" t="str">
        <f t="shared" si="94"/>
        <v/>
      </c>
      <c r="AI243" s="33" t="str">
        <f t="shared" si="95"/>
        <v/>
      </c>
    </row>
    <row r="244" spans="1:36" x14ac:dyDescent="0.2">
      <c r="A244" s="26" t="s">
        <v>330</v>
      </c>
      <c r="B244" s="26" t="s">
        <v>436</v>
      </c>
      <c r="C244" s="26" t="s">
        <v>437</v>
      </c>
      <c r="D244" s="27" t="s">
        <v>23</v>
      </c>
      <c r="E244" s="27">
        <v>361692.00229897001</v>
      </c>
      <c r="F244" s="28" t="str">
        <f t="shared" si="72"/>
        <v>Tier 3</v>
      </c>
      <c r="G244" s="29">
        <v>2994846</v>
      </c>
      <c r="H244" s="29">
        <v>361692.00229897001</v>
      </c>
      <c r="I244" s="30">
        <f t="shared" si="73"/>
        <v>-2633153.9977010302</v>
      </c>
      <c r="J244" s="31">
        <f t="shared" si="74"/>
        <v>0.87922851382042022</v>
      </c>
      <c r="K244" s="32"/>
      <c r="L244" s="33" t="str">
        <f t="shared" si="75"/>
        <v/>
      </c>
      <c r="M244" s="39"/>
      <c r="N244" s="33" t="str">
        <f t="shared" si="76"/>
        <v/>
      </c>
      <c r="O244" s="39"/>
      <c r="P244" s="33" t="str">
        <f t="shared" si="77"/>
        <v/>
      </c>
      <c r="Q244" s="33" t="str">
        <f t="shared" si="78"/>
        <v/>
      </c>
      <c r="R244" s="35" t="str">
        <f t="shared" si="79"/>
        <v/>
      </c>
      <c r="S244" s="33" t="str">
        <f t="shared" si="80"/>
        <v/>
      </c>
      <c r="T244" s="33" t="str">
        <f t="shared" si="81"/>
        <v/>
      </c>
      <c r="U244" s="33" t="str">
        <f t="shared" si="82"/>
        <v/>
      </c>
      <c r="V244" s="33" t="str">
        <f t="shared" si="83"/>
        <v/>
      </c>
      <c r="W244" s="39"/>
      <c r="X244" s="33">
        <f t="shared" si="84"/>
        <v>263315.39977010305</v>
      </c>
      <c r="Y244" s="33">
        <f t="shared" si="85"/>
        <v>149742.30000000002</v>
      </c>
      <c r="Z244" s="35" t="str">
        <f t="shared" si="86"/>
        <v>Yes</v>
      </c>
      <c r="AA244" s="33">
        <f t="shared" si="87"/>
        <v>2731530.6002298975</v>
      </c>
      <c r="AB244" s="33">
        <f t="shared" si="88"/>
        <v>2468215.2004597941</v>
      </c>
      <c r="AC244" s="33">
        <f t="shared" si="89"/>
        <v>2204899.8006896907</v>
      </c>
      <c r="AD244" s="33">
        <f t="shared" si="90"/>
        <v>1941584.400919588</v>
      </c>
      <c r="AE244" s="33">
        <f t="shared" si="91"/>
        <v>1678269.0011494851</v>
      </c>
      <c r="AF244" s="33">
        <f t="shared" si="92"/>
        <v>1414953.6013793822</v>
      </c>
      <c r="AG244" s="33">
        <f t="shared" si="93"/>
        <v>1151638.201609279</v>
      </c>
      <c r="AH244" s="33">
        <f t="shared" si="94"/>
        <v>888322.8018391761</v>
      </c>
      <c r="AI244" s="33">
        <f t="shared" si="95"/>
        <v>625007.40206907305</v>
      </c>
    </row>
    <row r="245" spans="1:36" x14ac:dyDescent="0.2">
      <c r="A245" s="26" t="s">
        <v>356</v>
      </c>
      <c r="B245" s="26" t="s">
        <v>438</v>
      </c>
      <c r="C245" s="26" t="s">
        <v>439</v>
      </c>
      <c r="D245" s="27" t="s">
        <v>23</v>
      </c>
      <c r="E245" s="27">
        <v>1693507.5264232662</v>
      </c>
      <c r="F245" s="28" t="str">
        <f t="shared" si="72"/>
        <v>Tier 3</v>
      </c>
      <c r="G245" s="29">
        <v>3749802</v>
      </c>
      <c r="H245" s="29">
        <v>1693507.5264232662</v>
      </c>
      <c r="I245" s="30">
        <f t="shared" si="73"/>
        <v>-2056294.4735767338</v>
      </c>
      <c r="J245" s="31">
        <f t="shared" si="74"/>
        <v>0.54837414710876309</v>
      </c>
      <c r="K245" s="32"/>
      <c r="L245" s="33" t="str">
        <f t="shared" si="75"/>
        <v/>
      </c>
      <c r="M245" s="39"/>
      <c r="N245" s="33" t="str">
        <f t="shared" si="76"/>
        <v/>
      </c>
      <c r="O245" s="39"/>
      <c r="P245" s="33" t="str">
        <f t="shared" si="77"/>
        <v/>
      </c>
      <c r="Q245" s="33" t="str">
        <f t="shared" si="78"/>
        <v/>
      </c>
      <c r="R245" s="35" t="str">
        <f t="shared" si="79"/>
        <v/>
      </c>
      <c r="S245" s="33" t="str">
        <f t="shared" si="80"/>
        <v/>
      </c>
      <c r="T245" s="33" t="str">
        <f t="shared" si="81"/>
        <v/>
      </c>
      <c r="U245" s="33" t="str">
        <f t="shared" si="82"/>
        <v/>
      </c>
      <c r="V245" s="33" t="str">
        <f t="shared" si="83"/>
        <v/>
      </c>
      <c r="W245" s="39"/>
      <c r="X245" s="33">
        <f t="shared" si="84"/>
        <v>205629.4473576734</v>
      </c>
      <c r="Y245" s="33">
        <f t="shared" si="85"/>
        <v>187490.1</v>
      </c>
      <c r="Z245" s="35" t="str">
        <f t="shared" si="86"/>
        <v>Yes</v>
      </c>
      <c r="AA245" s="33">
        <f t="shared" si="87"/>
        <v>3544172.5526423268</v>
      </c>
      <c r="AB245" s="33">
        <f t="shared" si="88"/>
        <v>3338543.1052846536</v>
      </c>
      <c r="AC245" s="33">
        <f t="shared" si="89"/>
        <v>3132913.6579269795</v>
      </c>
      <c r="AD245" s="33">
        <f t="shared" si="90"/>
        <v>2927284.2105693063</v>
      </c>
      <c r="AE245" s="33">
        <f t="shared" si="91"/>
        <v>2721654.7632116331</v>
      </c>
      <c r="AF245" s="33">
        <f t="shared" si="92"/>
        <v>2516025.3158539599</v>
      </c>
      <c r="AG245" s="33">
        <f t="shared" si="93"/>
        <v>2310395.8684962862</v>
      </c>
      <c r="AH245" s="33">
        <f t="shared" si="94"/>
        <v>2104766.421138613</v>
      </c>
      <c r="AI245" s="33">
        <f t="shared" si="95"/>
        <v>1899136.9737809396</v>
      </c>
    </row>
    <row r="246" spans="1:36" x14ac:dyDescent="0.2">
      <c r="A246" s="26" t="s">
        <v>440</v>
      </c>
      <c r="B246" s="26" t="s">
        <v>33</v>
      </c>
      <c r="C246" s="26" t="s">
        <v>34</v>
      </c>
      <c r="D246" s="27" t="s">
        <v>23</v>
      </c>
      <c r="E246" s="27">
        <v>263655.29874656897</v>
      </c>
      <c r="F246" s="28" t="str">
        <f t="shared" si="72"/>
        <v>Tier 3</v>
      </c>
      <c r="G246" s="29">
        <v>391896</v>
      </c>
      <c r="H246" s="29">
        <v>263655.29874656897</v>
      </c>
      <c r="I246" s="30">
        <f t="shared" si="73"/>
        <v>-128240.70125343103</v>
      </c>
      <c r="J246" s="31">
        <f t="shared" si="74"/>
        <v>0.32723146256514746</v>
      </c>
      <c r="K246" s="32"/>
      <c r="L246" s="33" t="str">
        <f t="shared" si="75"/>
        <v/>
      </c>
      <c r="M246" s="39"/>
      <c r="N246" s="33" t="str">
        <f t="shared" si="76"/>
        <v/>
      </c>
      <c r="O246" s="39"/>
      <c r="P246" s="33" t="str">
        <f t="shared" si="77"/>
        <v/>
      </c>
      <c r="Q246" s="33" t="str">
        <f t="shared" si="78"/>
        <v/>
      </c>
      <c r="R246" s="35" t="str">
        <f t="shared" si="79"/>
        <v/>
      </c>
      <c r="S246" s="33" t="str">
        <f t="shared" si="80"/>
        <v/>
      </c>
      <c r="T246" s="33" t="str">
        <f t="shared" si="81"/>
        <v/>
      </c>
      <c r="U246" s="33" t="str">
        <f t="shared" si="82"/>
        <v/>
      </c>
      <c r="V246" s="33" t="str">
        <f t="shared" si="83"/>
        <v/>
      </c>
      <c r="W246" s="39"/>
      <c r="X246" s="33">
        <f t="shared" si="84"/>
        <v>12824.070125343103</v>
      </c>
      <c r="Y246" s="33">
        <f t="shared" si="85"/>
        <v>19594.8</v>
      </c>
      <c r="Z246" s="35" t="str">
        <f t="shared" si="86"/>
        <v>No</v>
      </c>
      <c r="AA246" s="33">
        <f t="shared" si="87"/>
        <v>372301.2</v>
      </c>
      <c r="AB246" s="33">
        <f t="shared" si="88"/>
        <v>352706.4</v>
      </c>
      <c r="AC246" s="33">
        <f t="shared" si="89"/>
        <v>333111.59999999998</v>
      </c>
      <c r="AD246" s="33">
        <f t="shared" si="90"/>
        <v>313516.79999999999</v>
      </c>
      <c r="AE246" s="33">
        <f t="shared" si="91"/>
        <v>293922</v>
      </c>
      <c r="AF246" s="33">
        <f t="shared" si="92"/>
        <v>274327.2</v>
      </c>
      <c r="AG246" s="33">
        <f t="shared" si="93"/>
        <v>263655.29874656897</v>
      </c>
      <c r="AH246" s="33">
        <f t="shared" si="94"/>
        <v>263655.29874656897</v>
      </c>
      <c r="AI246" s="33">
        <f t="shared" si="95"/>
        <v>263655.29874656897</v>
      </c>
    </row>
    <row r="247" spans="1:36" x14ac:dyDescent="0.2">
      <c r="A247" s="26" t="s">
        <v>383</v>
      </c>
      <c r="B247" s="26" t="s">
        <v>224</v>
      </c>
      <c r="C247" s="26" t="s">
        <v>225</v>
      </c>
      <c r="D247" s="27" t="s">
        <v>23</v>
      </c>
      <c r="E247" s="27">
        <v>51605.881746553998</v>
      </c>
      <c r="F247" s="28" t="str">
        <f t="shared" si="72"/>
        <v>Tier 3</v>
      </c>
      <c r="G247" s="29">
        <v>191604</v>
      </c>
      <c r="H247" s="29">
        <v>51605.881746553998</v>
      </c>
      <c r="I247" s="30">
        <f t="shared" si="73"/>
        <v>-139998.11825344601</v>
      </c>
      <c r="J247" s="31">
        <f t="shared" si="74"/>
        <v>0.73066386011485152</v>
      </c>
      <c r="K247" s="32"/>
      <c r="L247" s="33" t="str">
        <f t="shared" si="75"/>
        <v/>
      </c>
      <c r="M247" s="39"/>
      <c r="N247" s="33" t="str">
        <f t="shared" si="76"/>
        <v/>
      </c>
      <c r="O247" s="39"/>
      <c r="P247" s="33" t="str">
        <f t="shared" si="77"/>
        <v/>
      </c>
      <c r="Q247" s="33" t="str">
        <f t="shared" si="78"/>
        <v/>
      </c>
      <c r="R247" s="35" t="str">
        <f t="shared" si="79"/>
        <v/>
      </c>
      <c r="S247" s="33" t="str">
        <f t="shared" si="80"/>
        <v/>
      </c>
      <c r="T247" s="33" t="str">
        <f t="shared" si="81"/>
        <v/>
      </c>
      <c r="U247" s="33" t="str">
        <f t="shared" si="82"/>
        <v/>
      </c>
      <c r="V247" s="33" t="str">
        <f t="shared" si="83"/>
        <v/>
      </c>
      <c r="W247" s="39"/>
      <c r="X247" s="33">
        <f t="shared" si="84"/>
        <v>13999.811825344601</v>
      </c>
      <c r="Y247" s="33">
        <f t="shared" si="85"/>
        <v>9580.2000000000007</v>
      </c>
      <c r="Z247" s="35" t="str">
        <f t="shared" si="86"/>
        <v>Yes</v>
      </c>
      <c r="AA247" s="33">
        <f t="shared" si="87"/>
        <v>177604.1881746554</v>
      </c>
      <c r="AB247" s="33">
        <f t="shared" si="88"/>
        <v>163604.3763493108</v>
      </c>
      <c r="AC247" s="33">
        <f t="shared" si="89"/>
        <v>149604.5645239662</v>
      </c>
      <c r="AD247" s="33">
        <f t="shared" si="90"/>
        <v>135604.7526986216</v>
      </c>
      <c r="AE247" s="33">
        <f t="shared" si="91"/>
        <v>121604.940873277</v>
      </c>
      <c r="AF247" s="33">
        <f t="shared" si="92"/>
        <v>107605.12904793239</v>
      </c>
      <c r="AG247" s="33">
        <f t="shared" si="93"/>
        <v>93605.317222587793</v>
      </c>
      <c r="AH247" s="33">
        <f t="shared" si="94"/>
        <v>79605.505397243192</v>
      </c>
      <c r="AI247" s="33">
        <f t="shared" si="95"/>
        <v>65605.693571898591</v>
      </c>
    </row>
    <row r="248" spans="1:36" ht="15" x14ac:dyDescent="0.25">
      <c r="A248" s="42"/>
      <c r="B248" s="42"/>
      <c r="C248" s="42"/>
      <c r="D248" s="42"/>
      <c r="E248" s="42"/>
      <c r="F248" s="43"/>
      <c r="G248" s="44"/>
      <c r="H248" s="44"/>
      <c r="I248" s="45"/>
      <c r="J248" s="46"/>
      <c r="K248" s="32"/>
      <c r="L248" s="45"/>
      <c r="M248" s="47"/>
      <c r="N248" s="45"/>
      <c r="O248" s="47"/>
      <c r="P248" s="45"/>
      <c r="Q248" s="45"/>
      <c r="R248" s="48"/>
      <c r="S248" s="45"/>
      <c r="T248" s="45"/>
      <c r="U248" s="45"/>
      <c r="V248" s="45"/>
      <c r="W248" s="47"/>
      <c r="X248" s="45"/>
      <c r="Y248" s="45"/>
      <c r="Z248" s="48"/>
      <c r="AA248" s="45"/>
      <c r="AB248" s="45"/>
      <c r="AC248" s="45"/>
      <c r="AD248" s="45"/>
      <c r="AE248" s="45"/>
      <c r="AF248" s="45"/>
      <c r="AG248" s="45"/>
      <c r="AH248" s="45"/>
      <c r="AI248" s="45"/>
    </row>
    <row r="250" spans="1:36" x14ac:dyDescent="0.2">
      <c r="D250" s="49"/>
      <c r="E250" s="50">
        <f>SUBTOTAL(9,E6:E247)</f>
        <v>528249491.77574348</v>
      </c>
      <c r="G250" s="50">
        <f>SUBTOTAL(9,G6:G247)</f>
        <v>319870628</v>
      </c>
      <c r="H250" s="50">
        <f>SUBTOTAL(9,H6:H247)</f>
        <v>593945648.74609363</v>
      </c>
      <c r="I250" s="50">
        <f>SUBTOTAL(9,I6:I247)</f>
        <v>274075020.74609357</v>
      </c>
      <c r="J250" s="50"/>
      <c r="K250" s="50"/>
      <c r="L250" s="50">
        <f>SUBTOTAL(9,L6:L247)</f>
        <v>545753231.84381473</v>
      </c>
      <c r="M250" s="50">
        <f>SUBTOTAL(9,M6:M205)</f>
        <v>0</v>
      </c>
      <c r="N250" s="50">
        <f>SUBTOTAL(9,N6:N247)</f>
        <v>4611348.5506180171</v>
      </c>
      <c r="O250" s="50">
        <f t="shared" ref="O250:AJ250" si="96">SUBTOTAL(9,O6:O247)</f>
        <v>0</v>
      </c>
      <c r="P250" s="50">
        <f t="shared" si="96"/>
        <v>614039.87203527498</v>
      </c>
      <c r="Q250" s="50">
        <f t="shared" si="96"/>
        <v>961724.25000000012</v>
      </c>
      <c r="R250" s="50">
        <f t="shared" si="96"/>
        <v>0</v>
      </c>
      <c r="S250" s="50">
        <f t="shared" si="96"/>
        <v>18272760.749999996</v>
      </c>
      <c r="T250" s="50">
        <f t="shared" si="96"/>
        <v>17311036.5</v>
      </c>
      <c r="U250" s="50">
        <f t="shared" si="96"/>
        <v>16645195.389161069</v>
      </c>
      <c r="V250" s="50">
        <f t="shared" si="96"/>
        <v>16283050.348099208</v>
      </c>
      <c r="W250" s="50">
        <f t="shared" si="96"/>
        <v>0</v>
      </c>
      <c r="X250" s="50">
        <f t="shared" si="96"/>
        <v>4967344.083878072</v>
      </c>
      <c r="Y250" s="50">
        <f t="shared" si="96"/>
        <v>3860808.1499999994</v>
      </c>
      <c r="Z250" s="50">
        <f t="shared" si="96"/>
        <v>0</v>
      </c>
      <c r="AA250" s="50">
        <f t="shared" si="96"/>
        <v>71918868.164967582</v>
      </c>
      <c r="AB250" s="50">
        <f t="shared" si="96"/>
        <v>66621573.329935156</v>
      </c>
      <c r="AC250" s="50">
        <f t="shared" si="96"/>
        <v>61324278.494902723</v>
      </c>
      <c r="AD250" s="50">
        <f t="shared" si="96"/>
        <v>56026983.659870319</v>
      </c>
      <c r="AE250" s="50">
        <f t="shared" si="96"/>
        <v>50729688.824837878</v>
      </c>
      <c r="AF250" s="50">
        <f t="shared" si="96"/>
        <v>45492551.315585651</v>
      </c>
      <c r="AG250" s="50">
        <f t="shared" si="96"/>
        <v>40733365.070579208</v>
      </c>
      <c r="AH250" s="50">
        <f t="shared" si="96"/>
        <v>36119434.706541024</v>
      </c>
      <c r="AI250" s="50">
        <f t="shared" si="96"/>
        <v>31649286.455523305</v>
      </c>
      <c r="AJ250" s="50">
        <f t="shared" si="96"/>
        <v>0</v>
      </c>
    </row>
    <row r="251" spans="1:36" x14ac:dyDescent="0.2">
      <c r="S251" s="51"/>
      <c r="T251" s="51"/>
    </row>
    <row r="252" spans="1:36" x14ac:dyDescent="0.2">
      <c r="E252" s="52"/>
      <c r="H252" s="53"/>
      <c r="I252" s="54"/>
      <c r="N252" s="53"/>
      <c r="S252" s="55"/>
      <c r="T252" s="55"/>
    </row>
    <row r="253" spans="1:36" x14ac:dyDescent="0.2">
      <c r="E253" s="52"/>
      <c r="G253" s="51"/>
      <c r="H253" s="51"/>
      <c r="L253" s="55"/>
      <c r="N253" s="54"/>
      <c r="S253" s="55"/>
      <c r="T253" s="54"/>
    </row>
    <row r="254" spans="1:36" x14ac:dyDescent="0.2">
      <c r="E254" s="56"/>
      <c r="H254" s="51"/>
      <c r="I254" s="51"/>
      <c r="J254" s="55"/>
      <c r="L254" s="51"/>
      <c r="N254" s="54"/>
      <c r="S254" s="57"/>
      <c r="T254" s="57"/>
    </row>
    <row r="255" spans="1:36" x14ac:dyDescent="0.2">
      <c r="D255" s="58"/>
      <c r="E255" s="58"/>
      <c r="G255" s="41"/>
      <c r="H255" s="51"/>
      <c r="L255" s="51"/>
      <c r="N255" s="54"/>
      <c r="S255" s="55"/>
      <c r="T255" s="54"/>
    </row>
    <row r="256" spans="1:36" x14ac:dyDescent="0.2">
      <c r="G256" s="51"/>
      <c r="H256" s="51"/>
      <c r="N256" s="54"/>
      <c r="P256" s="51"/>
      <c r="S256" s="55"/>
      <c r="T256" s="54"/>
    </row>
    <row r="257" spans="4:20" x14ac:dyDescent="0.2">
      <c r="G257" s="54"/>
      <c r="N257" s="54"/>
      <c r="S257" s="55"/>
      <c r="T257" s="54"/>
    </row>
    <row r="258" spans="4:20" x14ac:dyDescent="0.2">
      <c r="N258" s="51"/>
      <c r="S258" s="55"/>
      <c r="T258" s="54"/>
    </row>
    <row r="259" spans="4:20" x14ac:dyDescent="0.2">
      <c r="G259" s="51"/>
      <c r="N259" s="51"/>
      <c r="S259" s="55"/>
      <c r="T259" s="54"/>
    </row>
    <row r="260" spans="4:20" x14ac:dyDescent="0.2">
      <c r="I260" s="55"/>
      <c r="N260" s="51"/>
    </row>
    <row r="262" spans="4:20" x14ac:dyDescent="0.2">
      <c r="D262" s="59"/>
      <c r="N262" s="51"/>
    </row>
  </sheetData>
  <autoFilter ref="A5:AK247"/>
  <pageMargins left="0.7" right="0.7" top="0.75" bottom="0.75" header="0.3" footer="0.3"/>
  <pageSetup scale="33" orientation="landscape" r:id="rId1"/>
  <headerFooter>
    <oddFooter>Page &amp;P</oddFooter>
  </headerFooter>
  <colBreaks count="2" manualBreakCount="2">
    <brk id="11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Support by State &amp; Holdng CO </vt:lpstr>
      <vt:lpstr>'Support by State &amp; Holdng CO '!Print_Titles</vt:lpstr>
    </vt:vector>
  </TitlesOfParts>
  <Company>USAC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sahmed</dc:creator>
  <cp:lastModifiedBy>epertsevoi</cp:lastModifiedBy>
  <dcterms:created xsi:type="dcterms:W3CDTF">2019-05-01T18:27:11Z</dcterms:created>
  <dcterms:modified xsi:type="dcterms:W3CDTF">2019-11-25T15:14:05Z</dcterms:modified>
</cp:coreProperties>
</file>